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ate1904="1" codeName="ThisWorkbook" defaultThemeVersion="124226"/>
  <mc:AlternateContent xmlns:mc="http://schemas.openxmlformats.org/markup-compatibility/2006">
    <mc:Choice Requires="x15">
      <x15ac:absPath xmlns:x15ac="http://schemas.microsoft.com/office/spreadsheetml/2010/11/ac" url="Z:\Grant Management\Forms\"/>
    </mc:Choice>
  </mc:AlternateContent>
  <xr:revisionPtr revIDLastSave="0" documentId="13_ncr:1_{EF01CE93-F518-4F87-BC89-A2B5A8557D80}" xr6:coauthVersionLast="47" xr6:coauthVersionMax="47" xr10:uidLastSave="{00000000-0000-0000-0000-000000000000}"/>
  <bookViews>
    <workbookView xWindow="-120" yWindow="-120" windowWidth="27645" windowHeight="16440" firstSheet="2" activeTab="6" xr2:uid="{00000000-000D-0000-FFFF-FFFF00000000}"/>
  </bookViews>
  <sheets>
    <sheet name="Cumulative" sheetId="17" state="hidden" r:id="rId1"/>
    <sheet name="All Years" sheetId="10" state="hidden" r:id="rId2"/>
    <sheet name="Year 1" sheetId="22" r:id="rId3"/>
    <sheet name="Year 2" sheetId="23" r:id="rId4"/>
    <sheet name="Year 3" sheetId="24" r:id="rId5"/>
    <sheet name="Year 4" sheetId="25" r:id="rId6"/>
    <sheet name="Year 5" sheetId="26" r:id="rId7"/>
  </sheets>
  <externalReferences>
    <externalReference r:id="rId8"/>
    <externalReference r:id="rId9"/>
    <externalReference r:id="rId10"/>
    <externalReference r:id="rId11"/>
  </externalReferences>
  <definedNames>
    <definedName name="_YR1" localSheetId="1">'All Years'!#REF!</definedName>
    <definedName name="_YR2" localSheetId="1">'All Years'!#REF!</definedName>
    <definedName name="_YR3" localSheetId="1">'All Years'!#REF!</definedName>
    <definedName name="_YR4" localSheetId="1">'All Years'!#REF!</definedName>
    <definedName name="_YR5" localSheetId="1">'All Years'!#REF!</definedName>
    <definedName name="ConsortFA" localSheetId="2">#REF!</definedName>
    <definedName name="ConsortFA" localSheetId="3">#REF!</definedName>
    <definedName name="ConsortFA" localSheetId="4">#REF!</definedName>
    <definedName name="ConsortFA" localSheetId="5">#REF!</definedName>
    <definedName name="ConsortFA" localSheetId="6">#REF!</definedName>
    <definedName name="ConsortFA">#REF!</definedName>
    <definedName name="Consult" localSheetId="0">#REF!</definedName>
    <definedName name="Consult">'[1]First Yr'!$L$21</definedName>
    <definedName name="Consult1" localSheetId="2">#REF!</definedName>
    <definedName name="Consult1" localSheetId="3">#REF!</definedName>
    <definedName name="Consult1" localSheetId="4">#REF!</definedName>
    <definedName name="Consult1" localSheetId="5">#REF!</definedName>
    <definedName name="Consult1" localSheetId="6">#REF!</definedName>
    <definedName name="Consult1">#REF!</definedName>
    <definedName name="Consult2" localSheetId="2">#REF!</definedName>
    <definedName name="Consult2" localSheetId="3">#REF!</definedName>
    <definedName name="Consult2" localSheetId="4">#REF!</definedName>
    <definedName name="Consult2" localSheetId="5">#REF!</definedName>
    <definedName name="Consult2" localSheetId="6">#REF!</definedName>
    <definedName name="Consult2">#REF!</definedName>
    <definedName name="Consult3" localSheetId="2">#REF!</definedName>
    <definedName name="Consult3" localSheetId="3">#REF!</definedName>
    <definedName name="Consult3" localSheetId="4">#REF!</definedName>
    <definedName name="Consult3" localSheetId="5">#REF!</definedName>
    <definedName name="Consult3" localSheetId="6">#REF!</definedName>
    <definedName name="Consult3">#REF!</definedName>
    <definedName name="Consult4" localSheetId="2">#REF!</definedName>
    <definedName name="Consult4" localSheetId="3">#REF!</definedName>
    <definedName name="Consult4" localSheetId="4">#REF!</definedName>
    <definedName name="Consult4" localSheetId="5">#REF!</definedName>
    <definedName name="Consult4" localSheetId="6">#REF!</definedName>
    <definedName name="Consult4">#REF!</definedName>
    <definedName name="Consult5" localSheetId="2">#REF!</definedName>
    <definedName name="Consult5" localSheetId="3">#REF!</definedName>
    <definedName name="Consult5" localSheetId="4">#REF!</definedName>
    <definedName name="Consult5" localSheetId="5">#REF!</definedName>
    <definedName name="Consult5" localSheetId="6">#REF!</definedName>
    <definedName name="Consult5">#REF!</definedName>
    <definedName name="Equipment" localSheetId="0">#REF!</definedName>
    <definedName name="Equipment">'[1]First Yr'!$L$25</definedName>
    <definedName name="FAC" localSheetId="1">'All Years'!#REF!</definedName>
    <definedName name="Full_EB">#REF!</definedName>
    <definedName name="Full_EB_Fed">'[2]WTH personnel'!$BB$11</definedName>
    <definedName name="Full_EB_Not_fed">'[2]WTH personnel'!$BB$12</definedName>
    <definedName name="Full_EB2">#REF!</definedName>
    <definedName name="FullEB" localSheetId="0">Cumulative!$O$1</definedName>
    <definedName name="FullEB" localSheetId="2">#REF!</definedName>
    <definedName name="FullEB" localSheetId="3">#REF!</definedName>
    <definedName name="FullEB" localSheetId="4">#REF!</definedName>
    <definedName name="FullEB" localSheetId="5">#REF!</definedName>
    <definedName name="FullEB" localSheetId="6">#REF!</definedName>
    <definedName name="FullEB">#REF!</definedName>
    <definedName name="GS" localSheetId="1">'All Years'!#REF!</definedName>
    <definedName name="HR" localSheetId="1">'All Years'!#REF!</definedName>
    <definedName name="IDC" localSheetId="1">'[3]Budget for Modular Grant'!$C$13</definedName>
    <definedName name="Inpatient" localSheetId="0">#REF!</definedName>
    <definedName name="Inpatient">'[1]First Yr'!$L$35</definedName>
    <definedName name="MER" localSheetId="1">'All Years'!#REF!</definedName>
    <definedName name="NIHCap" localSheetId="0">Cumulative!$O$4</definedName>
    <definedName name="NIHCap" localSheetId="2">#REF!</definedName>
    <definedName name="NIHCap" localSheetId="3">#REF!</definedName>
    <definedName name="NIHCap" localSheetId="4">#REF!</definedName>
    <definedName name="NIHCap" localSheetId="5">#REF!</definedName>
    <definedName name="NIHCap" localSheetId="6">#REF!</definedName>
    <definedName name="NIHCap">#REF!</definedName>
    <definedName name="OHRate">#REF!</definedName>
    <definedName name="OHRate_2">#REF!</definedName>
    <definedName name="Other" localSheetId="0">#REF!</definedName>
    <definedName name="Other">'[1]First Yr'!$L$44</definedName>
    <definedName name="Outpatient" localSheetId="0">#REF!</definedName>
    <definedName name="Outpatient">'[1]First Yr'!$L$36</definedName>
    <definedName name="PartEB" localSheetId="0">Cumulative!$O$3</definedName>
    <definedName name="PartEB" localSheetId="2">#REF!</definedName>
    <definedName name="PartEB" localSheetId="3">#REF!</definedName>
    <definedName name="PartEB" localSheetId="4">#REF!</definedName>
    <definedName name="PartEB" localSheetId="5">#REF!</definedName>
    <definedName name="PartEB" localSheetId="6">#REF!</definedName>
    <definedName name="PartEB">#REF!</definedName>
    <definedName name="PD" localSheetId="1">'All Years'!#REF!</definedName>
    <definedName name="Personnel" localSheetId="0">#REF!</definedName>
    <definedName name="Personnel">'[1]First Yr'!$L$19</definedName>
    <definedName name="Personnel1" localSheetId="2">#REF!</definedName>
    <definedName name="Personnel1" localSheetId="3">#REF!</definedName>
    <definedName name="Personnel1" localSheetId="4">#REF!</definedName>
    <definedName name="Personnel1" localSheetId="5">#REF!</definedName>
    <definedName name="Personnel1" localSheetId="6">#REF!</definedName>
    <definedName name="Personnel1">#REF!</definedName>
    <definedName name="Personnel2" localSheetId="2">#REF!</definedName>
    <definedName name="Personnel2" localSheetId="3">#REF!</definedName>
    <definedName name="Personnel2" localSheetId="4">#REF!</definedName>
    <definedName name="Personnel2" localSheetId="5">#REF!</definedName>
    <definedName name="Personnel2" localSheetId="6">#REF!</definedName>
    <definedName name="Personnel2">#REF!</definedName>
    <definedName name="Personnel3" localSheetId="2">#REF!</definedName>
    <definedName name="Personnel3" localSheetId="3">#REF!</definedName>
    <definedName name="Personnel3" localSheetId="4">#REF!</definedName>
    <definedName name="Personnel3" localSheetId="5">#REF!</definedName>
    <definedName name="Personnel3" localSheetId="6">#REF!</definedName>
    <definedName name="Personnel3">#REF!</definedName>
    <definedName name="Personnel4" localSheetId="2">#REF!</definedName>
    <definedName name="Personnel4" localSheetId="3">#REF!</definedName>
    <definedName name="Personnel4" localSheetId="4">#REF!</definedName>
    <definedName name="Personnel4" localSheetId="5">#REF!</definedName>
    <definedName name="Personnel4" localSheetId="6">#REF!</definedName>
    <definedName name="Personnel4">#REF!</definedName>
    <definedName name="Personnel5" localSheetId="2">#REF!</definedName>
    <definedName name="Personnel5" localSheetId="3">#REF!</definedName>
    <definedName name="Personnel5" localSheetId="4">#REF!</definedName>
    <definedName name="Personnel5" localSheetId="5">#REF!</definedName>
    <definedName name="Personnel5" localSheetId="6">#REF!</definedName>
    <definedName name="Personnel5">#REF!</definedName>
    <definedName name="_xlnm.Print_Area" localSheetId="1">'All Years'!$A$2:$J$60</definedName>
    <definedName name="_xlnm.Print_Area" localSheetId="0">Cumulative!$A$1:$E$54</definedName>
    <definedName name="_xlnm.Print_Area" localSheetId="2">'Year 1'!$A$2:$AB$43</definedName>
    <definedName name="_xlnm.Print_Area" localSheetId="3">'Year 2'!$A$2:$AB$43</definedName>
    <definedName name="_xlnm.Print_Area" localSheetId="4">'Year 3'!$A$2:$AB$43</definedName>
    <definedName name="_xlnm.Print_Area" localSheetId="5">'Year 4'!$A$2:$AB$43</definedName>
    <definedName name="_xlnm.Print_Area" localSheetId="6">'Year 5'!$A$2:$AB$43</definedName>
    <definedName name="_xlnm.Print_Area">#REF!</definedName>
    <definedName name="_xlnm.Print_Titles" localSheetId="2">'Year 1'!$A:$C,'Year 1'!$2:$21</definedName>
    <definedName name="_xlnm.Print_Titles" localSheetId="3">'Year 2'!$A:$C,'Year 2'!$2:$21</definedName>
    <definedName name="_xlnm.Print_Titles" localSheetId="4">'Year 3'!$A:$C,'Year 3'!$2:$21</definedName>
    <definedName name="_xlnm.Print_Titles" localSheetId="5">'Year 4'!$A:$C,'Year 4'!$2:$21</definedName>
    <definedName name="_xlnm.Print_Titles" localSheetId="6">'Year 5'!$A:$C,'Year 5'!$2:$21</definedName>
    <definedName name="PS" localSheetId="1">'All Years'!#REF!</definedName>
    <definedName name="SubDirect" localSheetId="0">Cumulative!#REF!</definedName>
    <definedName name="SubDirect">#REF!</definedName>
    <definedName name="SubIndirect" localSheetId="0">#REF!</definedName>
    <definedName name="SubIndirect" localSheetId="2">#REF!</definedName>
    <definedName name="SubIndirect" localSheetId="3">#REF!</definedName>
    <definedName name="SubIndirect" localSheetId="4">#REF!</definedName>
    <definedName name="SubIndirect" localSheetId="5">#REF!</definedName>
    <definedName name="SubIndirect" localSheetId="6">#REF!</definedName>
    <definedName name="SubIndirect">#REF!</definedName>
    <definedName name="SubLimit" localSheetId="2">#REF!</definedName>
    <definedName name="SubLimit" localSheetId="3">#REF!</definedName>
    <definedName name="SubLimit" localSheetId="4">#REF!</definedName>
    <definedName name="SubLimit" localSheetId="5">#REF!</definedName>
    <definedName name="SubLimit" localSheetId="6">#REF!</definedName>
    <definedName name="SubLimit">#REF!</definedName>
    <definedName name="Supply" localSheetId="0">#REF!</definedName>
    <definedName name="Supply">'[1]First Yr'!$L$32</definedName>
    <definedName name="term" localSheetId="1">'[4]Budget for Modular Grant'!$G$13</definedName>
    <definedName name="Travel" localSheetId="0">#REF!</definedName>
    <definedName name="Travel">'[1]First Yr'!$L$34</definedName>
    <definedName name="TroxelSal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6" l="1"/>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K24" i="26"/>
  <c r="AC24" i="26" s="1"/>
  <c r="I22" i="26"/>
  <c r="R61" i="26"/>
  <c r="V60" i="26"/>
  <c r="H60" i="26"/>
  <c r="G60" i="26"/>
  <c r="F60" i="26"/>
  <c r="V59" i="26"/>
  <c r="R59" i="26"/>
  <c r="H59" i="26"/>
  <c r="G59" i="26"/>
  <c r="F59" i="26"/>
  <c r="V58" i="26"/>
  <c r="V61" i="26" s="1"/>
  <c r="U58" i="26"/>
  <c r="U61" i="26" s="1"/>
  <c r="T58" i="26"/>
  <c r="T61" i="26" s="1"/>
  <c r="S58" i="26"/>
  <c r="R58" i="26"/>
  <c r="R60" i="26" s="1"/>
  <c r="Q58" i="26"/>
  <c r="Q59" i="26" s="1"/>
  <c r="P58" i="26"/>
  <c r="P59" i="26" s="1"/>
  <c r="H58" i="26"/>
  <c r="G58" i="26"/>
  <c r="F58" i="26"/>
  <c r="AB57" i="26"/>
  <c r="AA57" i="26"/>
  <c r="M57" i="26"/>
  <c r="H57" i="26"/>
  <c r="G57" i="26"/>
  <c r="F57" i="26"/>
  <c r="K57" i="26" s="1"/>
  <c r="AC57" i="26" s="1"/>
  <c r="AB56" i="26"/>
  <c r="AA56" i="26"/>
  <c r="H56" i="26"/>
  <c r="G56" i="26"/>
  <c r="F56" i="26"/>
  <c r="AB55" i="26"/>
  <c r="AA55" i="26"/>
  <c r="H55" i="26"/>
  <c r="G55" i="26"/>
  <c r="F55" i="26"/>
  <c r="AB54" i="26"/>
  <c r="AA54" i="26"/>
  <c r="H54" i="26"/>
  <c r="G54" i="26"/>
  <c r="F54" i="26"/>
  <c r="AB53" i="26"/>
  <c r="AA53" i="26"/>
  <c r="H53" i="26"/>
  <c r="G53" i="26"/>
  <c r="F53" i="26"/>
  <c r="K53" i="26" s="1"/>
  <c r="AC53" i="26" s="1"/>
  <c r="AB52" i="26"/>
  <c r="AA52" i="26"/>
  <c r="K52" i="26"/>
  <c r="AC52" i="26" s="1"/>
  <c r="H52" i="26"/>
  <c r="G52" i="26"/>
  <c r="F52" i="26"/>
  <c r="AB51" i="26"/>
  <c r="AA51" i="26"/>
  <c r="H51" i="26"/>
  <c r="G51" i="26"/>
  <c r="F51" i="26"/>
  <c r="K51" i="26" s="1"/>
  <c r="AC51" i="26" s="1"/>
  <c r="AB50" i="26"/>
  <c r="AA50" i="26"/>
  <c r="H50" i="26"/>
  <c r="G50" i="26"/>
  <c r="F50" i="26"/>
  <c r="AB49" i="26"/>
  <c r="AA49" i="26"/>
  <c r="H49" i="26"/>
  <c r="G49" i="26"/>
  <c r="F49" i="26"/>
  <c r="AB48" i="26"/>
  <c r="AA48" i="26"/>
  <c r="H48" i="26"/>
  <c r="G48" i="26"/>
  <c r="F48" i="26"/>
  <c r="AB47" i="26"/>
  <c r="AA47" i="26"/>
  <c r="H47" i="26"/>
  <c r="G47" i="26"/>
  <c r="F47" i="26"/>
  <c r="AB46" i="26"/>
  <c r="AA46" i="26"/>
  <c r="H46" i="26"/>
  <c r="G46" i="26"/>
  <c r="F46" i="26"/>
  <c r="K46" i="26" s="1"/>
  <c r="AC46" i="26" s="1"/>
  <c r="AB45" i="26"/>
  <c r="AA45" i="26"/>
  <c r="H45" i="26"/>
  <c r="G45" i="26"/>
  <c r="F45" i="26"/>
  <c r="K45" i="26" s="1"/>
  <c r="AC45" i="26" s="1"/>
  <c r="AB44" i="26"/>
  <c r="AA44" i="26"/>
  <c r="H44" i="26"/>
  <c r="G44" i="26"/>
  <c r="F44" i="26"/>
  <c r="AB43" i="26"/>
  <c r="AA43" i="26"/>
  <c r="H43" i="26"/>
  <c r="G43" i="26"/>
  <c r="F43" i="26"/>
  <c r="AB42" i="26"/>
  <c r="AA42" i="26"/>
  <c r="H42" i="26"/>
  <c r="G42" i="26"/>
  <c r="K42" i="26" s="1"/>
  <c r="AC42" i="26" s="1"/>
  <c r="F42" i="26"/>
  <c r="AB41" i="26"/>
  <c r="AA41" i="26"/>
  <c r="K41" i="26"/>
  <c r="AC41" i="26" s="1"/>
  <c r="H41" i="26"/>
  <c r="G41" i="26"/>
  <c r="F41" i="26"/>
  <c r="AB40" i="26"/>
  <c r="AA40" i="26"/>
  <c r="K40" i="26"/>
  <c r="AC40" i="26" s="1"/>
  <c r="H40" i="26"/>
  <c r="G40" i="26"/>
  <c r="F40" i="26"/>
  <c r="AB39" i="26"/>
  <c r="AA39" i="26"/>
  <c r="H39" i="26"/>
  <c r="G39" i="26"/>
  <c r="F39" i="26"/>
  <c r="K39" i="26" s="1"/>
  <c r="AC39" i="26" s="1"/>
  <c r="AB38" i="26"/>
  <c r="AA38" i="26"/>
  <c r="H38" i="26"/>
  <c r="G38" i="26"/>
  <c r="F38" i="26"/>
  <c r="K38" i="26" s="1"/>
  <c r="AC38" i="26" s="1"/>
  <c r="AB37" i="26"/>
  <c r="AA37" i="26"/>
  <c r="H37" i="26"/>
  <c r="G37" i="26"/>
  <c r="F37" i="26"/>
  <c r="AB36" i="26"/>
  <c r="AA36" i="26"/>
  <c r="H36" i="26"/>
  <c r="G36" i="26"/>
  <c r="F36" i="26"/>
  <c r="AB35" i="26"/>
  <c r="AA35" i="26"/>
  <c r="H35" i="26"/>
  <c r="G35" i="26"/>
  <c r="F35" i="26"/>
  <c r="AB34" i="26"/>
  <c r="AA34" i="26"/>
  <c r="H34" i="26"/>
  <c r="G34" i="26"/>
  <c r="F34" i="26"/>
  <c r="K34" i="26" s="1"/>
  <c r="AC34" i="26" s="1"/>
  <c r="H33" i="26"/>
  <c r="G33" i="26"/>
  <c r="F33" i="26"/>
  <c r="K33" i="26" s="1"/>
  <c r="Z32" i="26"/>
  <c r="Z58" i="26" s="1"/>
  <c r="Y32" i="26"/>
  <c r="Y58" i="26" s="1"/>
  <c r="X32" i="26"/>
  <c r="X33" i="26" s="1"/>
  <c r="AA33" i="26" s="1"/>
  <c r="W32" i="26"/>
  <c r="W58" i="26" s="1"/>
  <c r="O32" i="26"/>
  <c r="O58" i="26" s="1"/>
  <c r="N32" i="26"/>
  <c r="J32" i="26"/>
  <c r="J58" i="26" s="1"/>
  <c r="H32" i="26"/>
  <c r="G32" i="26"/>
  <c r="F32" i="26"/>
  <c r="AB31" i="26"/>
  <c r="AA31" i="26"/>
  <c r="H31" i="26"/>
  <c r="G31" i="26"/>
  <c r="F31" i="26"/>
  <c r="K31" i="26" s="1"/>
  <c r="AC31" i="26" s="1"/>
  <c r="AB30" i="26"/>
  <c r="AA30" i="26"/>
  <c r="H30" i="26"/>
  <c r="G30" i="26"/>
  <c r="F30" i="26"/>
  <c r="K30" i="26" s="1"/>
  <c r="AC30" i="26" s="1"/>
  <c r="AB29" i="26"/>
  <c r="AA29" i="26"/>
  <c r="H29" i="26"/>
  <c r="G29" i="26"/>
  <c r="F29" i="26"/>
  <c r="K29" i="26" s="1"/>
  <c r="AC29" i="26" s="1"/>
  <c r="AB28" i="26"/>
  <c r="AA28" i="26"/>
  <c r="H28" i="26"/>
  <c r="G28" i="26"/>
  <c r="K28" i="26" s="1"/>
  <c r="AC28" i="26" s="1"/>
  <c r="F28" i="26"/>
  <c r="AB27" i="26"/>
  <c r="AA27" i="26"/>
  <c r="H27" i="26"/>
  <c r="G27" i="26"/>
  <c r="F27" i="26"/>
  <c r="K27" i="26" s="1"/>
  <c r="AC27" i="26" s="1"/>
  <c r="AB26" i="26"/>
  <c r="AA26" i="26"/>
  <c r="K26" i="26"/>
  <c r="AC26" i="26" s="1"/>
  <c r="H26" i="26"/>
  <c r="G26" i="26"/>
  <c r="F26" i="26"/>
  <c r="AB25" i="26"/>
  <c r="AA25" i="26"/>
  <c r="H25" i="26"/>
  <c r="G25" i="26"/>
  <c r="F25" i="26"/>
  <c r="AB24" i="26"/>
  <c r="H24" i="26"/>
  <c r="G24" i="26"/>
  <c r="F24" i="26"/>
  <c r="AB23" i="26"/>
  <c r="AA23" i="26"/>
  <c r="H23" i="26"/>
  <c r="G23" i="26"/>
  <c r="F23" i="26"/>
  <c r="K23" i="26" s="1"/>
  <c r="AC23" i="26" s="1"/>
  <c r="AB22" i="26"/>
  <c r="AA22" i="26"/>
  <c r="AA32" i="26" s="1"/>
  <c r="AA58" i="26" s="1"/>
  <c r="H22" i="26"/>
  <c r="G22" i="26"/>
  <c r="F22" i="26"/>
  <c r="F19" i="26"/>
  <c r="K18" i="26"/>
  <c r="AA17" i="26"/>
  <c r="X17" i="26"/>
  <c r="W17" i="26"/>
  <c r="K17" i="26"/>
  <c r="K19" i="26" s="1"/>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K24" i="25"/>
  <c r="AC24" i="25" s="1"/>
  <c r="K25" i="25"/>
  <c r="AC25" i="25" s="1"/>
  <c r="H22" i="25"/>
  <c r="G60" i="25"/>
  <c r="F60" i="25"/>
  <c r="AA17" i="25" s="1"/>
  <c r="G59" i="25"/>
  <c r="F59" i="25"/>
  <c r="Y58" i="25"/>
  <c r="Y61" i="25" s="1"/>
  <c r="V58" i="25"/>
  <c r="V61" i="25" s="1"/>
  <c r="U58" i="25"/>
  <c r="U61" i="25" s="1"/>
  <c r="T58" i="25"/>
  <c r="T61" i="25" s="1"/>
  <c r="S58" i="25"/>
  <c r="R58" i="25"/>
  <c r="Q58" i="25"/>
  <c r="Q59" i="25" s="1"/>
  <c r="Q60" i="25" s="1"/>
  <c r="P58" i="25"/>
  <c r="P59" i="25" s="1"/>
  <c r="G58" i="25"/>
  <c r="F58" i="25"/>
  <c r="AB57" i="25"/>
  <c r="AA57" i="25"/>
  <c r="M57" i="25"/>
  <c r="G57" i="25"/>
  <c r="F57" i="25"/>
  <c r="K57" i="25" s="1"/>
  <c r="AC57" i="25" s="1"/>
  <c r="AB56" i="25"/>
  <c r="AA56" i="25"/>
  <c r="G56" i="25"/>
  <c r="F56" i="25"/>
  <c r="K56" i="25" s="1"/>
  <c r="AC56" i="25" s="1"/>
  <c r="AB55" i="25"/>
  <c r="AA55" i="25"/>
  <c r="G55" i="25"/>
  <c r="F55" i="25"/>
  <c r="AB54" i="25"/>
  <c r="AA54" i="25"/>
  <c r="G54" i="25"/>
  <c r="F54" i="25"/>
  <c r="K54" i="25" s="1"/>
  <c r="AC54" i="25" s="1"/>
  <c r="AB53" i="25"/>
  <c r="AA53" i="25"/>
  <c r="G53" i="25"/>
  <c r="F53" i="25"/>
  <c r="K53" i="25" s="1"/>
  <c r="AC53" i="25" s="1"/>
  <c r="AB52" i="25"/>
  <c r="AA52" i="25"/>
  <c r="G52" i="25"/>
  <c r="F52" i="25"/>
  <c r="K52" i="25" s="1"/>
  <c r="AC52" i="25" s="1"/>
  <c r="AB51" i="25"/>
  <c r="AA51" i="25"/>
  <c r="G51" i="25"/>
  <c r="F51" i="25"/>
  <c r="K51" i="25" s="1"/>
  <c r="AC51" i="25" s="1"/>
  <c r="AB50" i="25"/>
  <c r="AA50" i="25"/>
  <c r="G50" i="25"/>
  <c r="F50" i="25"/>
  <c r="K50" i="25" s="1"/>
  <c r="AC50" i="25" s="1"/>
  <c r="AB49" i="25"/>
  <c r="AA49" i="25"/>
  <c r="G49" i="25"/>
  <c r="F49" i="25"/>
  <c r="AB48" i="25"/>
  <c r="AA48" i="25"/>
  <c r="G48" i="25"/>
  <c r="F48" i="25"/>
  <c r="AB47" i="25"/>
  <c r="AA47" i="25"/>
  <c r="G47" i="25"/>
  <c r="F47" i="25"/>
  <c r="K47" i="25" s="1"/>
  <c r="AC47" i="25" s="1"/>
  <c r="AB46" i="25"/>
  <c r="AA46" i="25"/>
  <c r="G46" i="25"/>
  <c r="F46" i="25"/>
  <c r="AB45" i="25"/>
  <c r="AA45" i="25"/>
  <c r="G45" i="25"/>
  <c r="F45" i="25"/>
  <c r="K45" i="25" s="1"/>
  <c r="AC45" i="25" s="1"/>
  <c r="AB44" i="25"/>
  <c r="AA44" i="25"/>
  <c r="G44" i="25"/>
  <c r="F44" i="25"/>
  <c r="K44" i="25" s="1"/>
  <c r="AC44" i="25" s="1"/>
  <c r="AB43" i="25"/>
  <c r="AA43" i="25"/>
  <c r="G43" i="25"/>
  <c r="F43" i="25"/>
  <c r="AB42" i="25"/>
  <c r="AA42" i="25"/>
  <c r="G42" i="25"/>
  <c r="F42" i="25"/>
  <c r="K42" i="25" s="1"/>
  <c r="AC42" i="25" s="1"/>
  <c r="AB41" i="25"/>
  <c r="AA41" i="25"/>
  <c r="G41" i="25"/>
  <c r="F41" i="25"/>
  <c r="K41" i="25" s="1"/>
  <c r="AC41" i="25" s="1"/>
  <c r="AB40" i="25"/>
  <c r="AA40" i="25"/>
  <c r="G40" i="25"/>
  <c r="F40" i="25"/>
  <c r="K40" i="25" s="1"/>
  <c r="AC40" i="25" s="1"/>
  <c r="AB39" i="25"/>
  <c r="AA39" i="25"/>
  <c r="G39" i="25"/>
  <c r="F39" i="25"/>
  <c r="K39" i="25" s="1"/>
  <c r="AC39" i="25" s="1"/>
  <c r="AB38" i="25"/>
  <c r="AA38" i="25"/>
  <c r="G38" i="25"/>
  <c r="F38" i="25"/>
  <c r="K38" i="25" s="1"/>
  <c r="AC38" i="25" s="1"/>
  <c r="AB37" i="25"/>
  <c r="AA37" i="25"/>
  <c r="G37" i="25"/>
  <c r="F37" i="25"/>
  <c r="AB36" i="25"/>
  <c r="AA36" i="25"/>
  <c r="G36" i="25"/>
  <c r="F36" i="25"/>
  <c r="AB35" i="25"/>
  <c r="AA35" i="25"/>
  <c r="G35" i="25"/>
  <c r="F35" i="25"/>
  <c r="K35" i="25" s="1"/>
  <c r="AC35" i="25" s="1"/>
  <c r="AB34" i="25"/>
  <c r="AA34" i="25"/>
  <c r="G34" i="25"/>
  <c r="F34" i="25"/>
  <c r="K33" i="25"/>
  <c r="G33" i="25"/>
  <c r="F33" i="25"/>
  <c r="Z32" i="25"/>
  <c r="Z58" i="25" s="1"/>
  <c r="Y32" i="25"/>
  <c r="X32" i="25"/>
  <c r="X33" i="25" s="1"/>
  <c r="AA33" i="25" s="1"/>
  <c r="W32" i="25"/>
  <c r="W58" i="25" s="1"/>
  <c r="O32" i="25"/>
  <c r="O58" i="25" s="1"/>
  <c r="N32" i="25"/>
  <c r="J32" i="25"/>
  <c r="J58" i="25" s="1"/>
  <c r="I32" i="25"/>
  <c r="I58" i="25" s="1"/>
  <c r="G32" i="25"/>
  <c r="F32" i="25"/>
  <c r="AB31" i="25"/>
  <c r="AA31" i="25"/>
  <c r="K31" i="25"/>
  <c r="AC31" i="25" s="1"/>
  <c r="G31" i="25"/>
  <c r="F31" i="25"/>
  <c r="AB30" i="25"/>
  <c r="AA30" i="25"/>
  <c r="G30" i="25"/>
  <c r="F30" i="25"/>
  <c r="AB29" i="25"/>
  <c r="AA29" i="25"/>
  <c r="K29" i="25"/>
  <c r="AC29" i="25" s="1"/>
  <c r="G29" i="25"/>
  <c r="F29" i="25"/>
  <c r="AB28" i="25"/>
  <c r="AA28" i="25"/>
  <c r="G28" i="25"/>
  <c r="F28" i="25"/>
  <c r="K28" i="25" s="1"/>
  <c r="AC28" i="25" s="1"/>
  <c r="AB27" i="25"/>
  <c r="AA27" i="25"/>
  <c r="K27" i="25"/>
  <c r="AC27" i="25" s="1"/>
  <c r="G27" i="25"/>
  <c r="F27" i="25"/>
  <c r="AB26" i="25"/>
  <c r="AA26" i="25"/>
  <c r="G26" i="25"/>
  <c r="F26" i="25"/>
  <c r="K26" i="25" s="1"/>
  <c r="AC26" i="25" s="1"/>
  <c r="AB25" i="25"/>
  <c r="AA25" i="25"/>
  <c r="G25" i="25"/>
  <c r="F25" i="25"/>
  <c r="AB24" i="25"/>
  <c r="G24" i="25"/>
  <c r="F24" i="25"/>
  <c r="AB23" i="25"/>
  <c r="AA23" i="25"/>
  <c r="G23" i="25"/>
  <c r="F23" i="25"/>
  <c r="AB22" i="25"/>
  <c r="AA22" i="25"/>
  <c r="AA32" i="25" s="1"/>
  <c r="K22" i="25"/>
  <c r="AC22" i="25" s="1"/>
  <c r="G22" i="25"/>
  <c r="F22" i="25"/>
  <c r="F19" i="25"/>
  <c r="W17" i="25" s="1"/>
  <c r="K18" i="25"/>
  <c r="X17" i="25"/>
  <c r="K17" i="25"/>
  <c r="K19" i="25" s="1"/>
  <c r="G23" i="24"/>
  <c r="G24" i="24"/>
  <c r="K24" i="24" s="1"/>
  <c r="AC24" i="24" s="1"/>
  <c r="G25" i="24"/>
  <c r="K25" i="24" s="1"/>
  <c r="AC25" i="24" s="1"/>
  <c r="G26" i="24"/>
  <c r="G27" i="24"/>
  <c r="G28" i="24"/>
  <c r="G29" i="24"/>
  <c r="G30" i="24"/>
  <c r="G31" i="24"/>
  <c r="G32" i="24"/>
  <c r="G33" i="24"/>
  <c r="G34" i="24"/>
  <c r="G35" i="24"/>
  <c r="G36" i="24"/>
  <c r="G37" i="24"/>
  <c r="K37" i="24" s="1"/>
  <c r="AC37" i="24" s="1"/>
  <c r="G38" i="24"/>
  <c r="K38" i="24" s="1"/>
  <c r="AC38" i="24" s="1"/>
  <c r="G39" i="24"/>
  <c r="G40" i="24"/>
  <c r="G41" i="24"/>
  <c r="K41" i="24" s="1"/>
  <c r="AC41" i="24" s="1"/>
  <c r="G42" i="24"/>
  <c r="G43" i="24"/>
  <c r="G44" i="24"/>
  <c r="G45" i="24"/>
  <c r="G46" i="24"/>
  <c r="G47" i="24"/>
  <c r="K47" i="24" s="1"/>
  <c r="AC47" i="24" s="1"/>
  <c r="G48" i="24"/>
  <c r="G49" i="24"/>
  <c r="K49" i="24" s="1"/>
  <c r="AC49" i="24" s="1"/>
  <c r="G50" i="24"/>
  <c r="K50" i="24" s="1"/>
  <c r="AC50" i="24" s="1"/>
  <c r="G51" i="24"/>
  <c r="G52" i="24"/>
  <c r="G53" i="24"/>
  <c r="G54" i="24"/>
  <c r="G55" i="24"/>
  <c r="G56" i="24"/>
  <c r="G57" i="24"/>
  <c r="G58" i="24"/>
  <c r="G59" i="24"/>
  <c r="G60" i="24"/>
  <c r="K26" i="24"/>
  <c r="AC26" i="24" s="1"/>
  <c r="K53" i="24"/>
  <c r="AC53" i="24" s="1"/>
  <c r="G22" i="24"/>
  <c r="P61" i="24"/>
  <c r="F60" i="24"/>
  <c r="AA17" i="24" s="1"/>
  <c r="F59" i="24"/>
  <c r="V58" i="24"/>
  <c r="V61" i="24" s="1"/>
  <c r="U58" i="24"/>
  <c r="U61" i="24" s="1"/>
  <c r="T58" i="24"/>
  <c r="T61" i="24" s="1"/>
  <c r="S58" i="24"/>
  <c r="R58" i="24"/>
  <c r="Q58" i="24"/>
  <c r="P58" i="24"/>
  <c r="P59" i="24" s="1"/>
  <c r="F58" i="24"/>
  <c r="AB57" i="24"/>
  <c r="AA57" i="24"/>
  <c r="M57" i="24"/>
  <c r="F57" i="24"/>
  <c r="K57" i="24" s="1"/>
  <c r="AC57" i="24" s="1"/>
  <c r="AB56" i="24"/>
  <c r="AA56" i="24"/>
  <c r="F56" i="24"/>
  <c r="AB55" i="24"/>
  <c r="AA55" i="24"/>
  <c r="F55" i="24"/>
  <c r="AB54" i="24"/>
  <c r="AA54" i="24"/>
  <c r="F54" i="24"/>
  <c r="AB53" i="24"/>
  <c r="AA53" i="24"/>
  <c r="F53" i="24"/>
  <c r="AB52" i="24"/>
  <c r="AA52" i="24"/>
  <c r="F52" i="24"/>
  <c r="K52" i="24" s="1"/>
  <c r="AC52" i="24" s="1"/>
  <c r="AB51" i="24"/>
  <c r="AA51" i="24"/>
  <c r="F51" i="24"/>
  <c r="K51" i="24" s="1"/>
  <c r="AC51" i="24" s="1"/>
  <c r="AB50" i="24"/>
  <c r="AA50" i="24"/>
  <c r="F50" i="24"/>
  <c r="AB49" i="24"/>
  <c r="AA49" i="24"/>
  <c r="F49" i="24"/>
  <c r="AB48" i="24"/>
  <c r="AA48" i="24"/>
  <c r="F48" i="24"/>
  <c r="AB47" i="24"/>
  <c r="AA47" i="24"/>
  <c r="F47" i="24"/>
  <c r="AB46" i="24"/>
  <c r="AA46" i="24"/>
  <c r="F46" i="24"/>
  <c r="K46" i="24" s="1"/>
  <c r="AC46" i="24" s="1"/>
  <c r="AB45" i="24"/>
  <c r="AA45" i="24"/>
  <c r="F45" i="24"/>
  <c r="K45" i="24" s="1"/>
  <c r="AC45" i="24" s="1"/>
  <c r="AB44" i="24"/>
  <c r="AA44" i="24"/>
  <c r="F44" i="24"/>
  <c r="K44" i="24" s="1"/>
  <c r="AC44" i="24" s="1"/>
  <c r="AB43" i="24"/>
  <c r="AA43" i="24"/>
  <c r="F43" i="24"/>
  <c r="AB42" i="24"/>
  <c r="AA42" i="24"/>
  <c r="F42" i="24"/>
  <c r="K42" i="24" s="1"/>
  <c r="AC42" i="24" s="1"/>
  <c r="AB41" i="24"/>
  <c r="AA41" i="24"/>
  <c r="F41" i="24"/>
  <c r="AB40" i="24"/>
  <c r="AA40" i="24"/>
  <c r="F40" i="24"/>
  <c r="K40" i="24" s="1"/>
  <c r="AC40" i="24" s="1"/>
  <c r="AB39" i="24"/>
  <c r="AA39" i="24"/>
  <c r="F39" i="24"/>
  <c r="K39" i="24" s="1"/>
  <c r="AC39" i="24" s="1"/>
  <c r="AB38" i="24"/>
  <c r="AA38" i="24"/>
  <c r="F38" i="24"/>
  <c r="AB37" i="24"/>
  <c r="AA37" i="24"/>
  <c r="F37" i="24"/>
  <c r="AB36" i="24"/>
  <c r="AA36" i="24"/>
  <c r="F36" i="24"/>
  <c r="AB35" i="24"/>
  <c r="AA35" i="24"/>
  <c r="K35" i="24"/>
  <c r="AC35" i="24" s="1"/>
  <c r="F35" i="24"/>
  <c r="AB34" i="24"/>
  <c r="AA34" i="24"/>
  <c r="F34" i="24"/>
  <c r="K33" i="24"/>
  <c r="F33" i="24"/>
  <c r="Z32" i="24"/>
  <c r="Z58" i="24" s="1"/>
  <c r="Y32" i="24"/>
  <c r="Y58" i="24" s="1"/>
  <c r="X32" i="24"/>
  <c r="X33" i="24" s="1"/>
  <c r="AA33" i="24" s="1"/>
  <c r="W32" i="24"/>
  <c r="W58" i="24" s="1"/>
  <c r="O32" i="24"/>
  <c r="O58" i="24" s="1"/>
  <c r="N32" i="24"/>
  <c r="J32" i="24"/>
  <c r="J58" i="24" s="1"/>
  <c r="I32" i="24"/>
  <c r="I58" i="24" s="1"/>
  <c r="H32" i="24"/>
  <c r="H58" i="24" s="1"/>
  <c r="F32" i="24"/>
  <c r="AB31" i="24"/>
  <c r="AA31" i="24"/>
  <c r="F31" i="24"/>
  <c r="K31" i="24" s="1"/>
  <c r="AC31" i="24" s="1"/>
  <c r="AB30" i="24"/>
  <c r="AA30" i="24"/>
  <c r="F30" i="24"/>
  <c r="AB29" i="24"/>
  <c r="AA29" i="24"/>
  <c r="K29" i="24"/>
  <c r="AC29" i="24" s="1"/>
  <c r="F29" i="24"/>
  <c r="AB28" i="24"/>
  <c r="AA28" i="24"/>
  <c r="F28" i="24"/>
  <c r="K28" i="24" s="1"/>
  <c r="AC28" i="24" s="1"/>
  <c r="AB27" i="24"/>
  <c r="AA27" i="24"/>
  <c r="F27" i="24"/>
  <c r="K27" i="24" s="1"/>
  <c r="AC27" i="24" s="1"/>
  <c r="AB26" i="24"/>
  <c r="AA26" i="24"/>
  <c r="F26" i="24"/>
  <c r="AB25" i="24"/>
  <c r="AA25" i="24"/>
  <c r="F25" i="24"/>
  <c r="AB24" i="24"/>
  <c r="F24" i="24"/>
  <c r="AB23" i="24"/>
  <c r="AA23" i="24"/>
  <c r="F23" i="24"/>
  <c r="AB22" i="24"/>
  <c r="AA22" i="24"/>
  <c r="AA32" i="24" s="1"/>
  <c r="F22" i="24"/>
  <c r="K22" i="24" s="1"/>
  <c r="AC22" i="24" s="1"/>
  <c r="F19" i="24"/>
  <c r="W17" i="24" s="1"/>
  <c r="K18" i="24"/>
  <c r="X17" i="24"/>
  <c r="K17" i="24"/>
  <c r="K19" i="24" s="1"/>
  <c r="F23" i="23"/>
  <c r="F24" i="23"/>
  <c r="F25" i="23"/>
  <c r="F26" i="23"/>
  <c r="K26" i="23" s="1"/>
  <c r="AC26" i="23" s="1"/>
  <c r="F27" i="23"/>
  <c r="F28" i="23"/>
  <c r="F29" i="23"/>
  <c r="K29" i="23" s="1"/>
  <c r="AC29" i="23" s="1"/>
  <c r="F30" i="23"/>
  <c r="F31" i="23"/>
  <c r="K31" i="23" s="1"/>
  <c r="AC31" i="23" s="1"/>
  <c r="F32" i="23"/>
  <c r="F33" i="23"/>
  <c r="F34" i="23"/>
  <c r="K34" i="23" s="1"/>
  <c r="AC34" i="23" s="1"/>
  <c r="F35" i="23"/>
  <c r="F36" i="23"/>
  <c r="F37" i="23"/>
  <c r="F38" i="23"/>
  <c r="K38" i="23" s="1"/>
  <c r="F39" i="23"/>
  <c r="F40" i="23"/>
  <c r="F41" i="23"/>
  <c r="F42" i="23"/>
  <c r="F43" i="23"/>
  <c r="F44" i="23"/>
  <c r="K44" i="23" s="1"/>
  <c r="F45" i="23"/>
  <c r="F46" i="23"/>
  <c r="K46" i="23" s="1"/>
  <c r="AC46" i="23" s="1"/>
  <c r="F47" i="23"/>
  <c r="F48" i="23"/>
  <c r="K48" i="23" s="1"/>
  <c r="AC48" i="23" s="1"/>
  <c r="F49" i="23"/>
  <c r="F50" i="23"/>
  <c r="K50" i="23" s="1"/>
  <c r="F51" i="23"/>
  <c r="F52" i="23"/>
  <c r="F53" i="23"/>
  <c r="F54" i="23"/>
  <c r="F55" i="23"/>
  <c r="F56" i="23"/>
  <c r="F57" i="23"/>
  <c r="F58" i="23"/>
  <c r="F59" i="23"/>
  <c r="F60" i="23"/>
  <c r="K25" i="23"/>
  <c r="AC25" i="23" s="1"/>
  <c r="K35" i="23"/>
  <c r="K37" i="23"/>
  <c r="AC37" i="23" s="1"/>
  <c r="K42" i="23"/>
  <c r="AC42" i="23" s="1"/>
  <c r="K49" i="23"/>
  <c r="AC49" i="23" s="1"/>
  <c r="K53" i="23"/>
  <c r="K56" i="23"/>
  <c r="F22" i="23"/>
  <c r="V59" i="23"/>
  <c r="V60" i="23" s="1"/>
  <c r="Y58" i="23"/>
  <c r="Y61" i="23" s="1"/>
  <c r="V58" i="23"/>
  <c r="V61" i="23" s="1"/>
  <c r="U58" i="23"/>
  <c r="U61" i="23" s="1"/>
  <c r="T58" i="23"/>
  <c r="T61" i="23" s="1"/>
  <c r="S58" i="23"/>
  <c r="R58" i="23"/>
  <c r="Q58" i="23"/>
  <c r="P58" i="23"/>
  <c r="AB57" i="23"/>
  <c r="AA57" i="23"/>
  <c r="M57" i="23"/>
  <c r="K57" i="23"/>
  <c r="AB56" i="23"/>
  <c r="AA56" i="23"/>
  <c r="AB55" i="23"/>
  <c r="AA55" i="23"/>
  <c r="K55" i="23"/>
  <c r="AC55" i="23" s="1"/>
  <c r="AB54" i="23"/>
  <c r="AA54" i="23"/>
  <c r="K54" i="23"/>
  <c r="AC54" i="23" s="1"/>
  <c r="AB53" i="23"/>
  <c r="AA53" i="23"/>
  <c r="AB52" i="23"/>
  <c r="AA52" i="23"/>
  <c r="K52" i="23"/>
  <c r="AC52" i="23" s="1"/>
  <c r="AB51" i="23"/>
  <c r="AA51" i="23"/>
  <c r="K51" i="23"/>
  <c r="AC51" i="23" s="1"/>
  <c r="AB50" i="23"/>
  <c r="AA50" i="23"/>
  <c r="AB49" i="23"/>
  <c r="AA49" i="23"/>
  <c r="AB48" i="23"/>
  <c r="AA48" i="23"/>
  <c r="AB47" i="23"/>
  <c r="AA47" i="23"/>
  <c r="K47" i="23"/>
  <c r="AB46" i="23"/>
  <c r="AA46" i="23"/>
  <c r="AB45" i="23"/>
  <c r="AA45" i="23"/>
  <c r="K45" i="23"/>
  <c r="AC45" i="23" s="1"/>
  <c r="AB44" i="23"/>
  <c r="AA44" i="23"/>
  <c r="AB43" i="23"/>
  <c r="AA43" i="23"/>
  <c r="K43" i="23"/>
  <c r="AC43" i="23" s="1"/>
  <c r="AB42" i="23"/>
  <c r="AA42" i="23"/>
  <c r="AB41" i="23"/>
  <c r="AA41" i="23"/>
  <c r="K41" i="23"/>
  <c r="AB40" i="23"/>
  <c r="AA40" i="23"/>
  <c r="K40" i="23"/>
  <c r="AC40" i="23" s="1"/>
  <c r="AB39" i="23"/>
  <c r="AA39" i="23"/>
  <c r="K39" i="23"/>
  <c r="AC39" i="23" s="1"/>
  <c r="AB38" i="23"/>
  <c r="AA38" i="23"/>
  <c r="AB37" i="23"/>
  <c r="AA37" i="23"/>
  <c r="AB36" i="23"/>
  <c r="AA36" i="23"/>
  <c r="K36" i="23"/>
  <c r="AC36" i="23" s="1"/>
  <c r="AB35" i="23"/>
  <c r="AA35" i="23"/>
  <c r="AB34" i="23"/>
  <c r="AA34" i="23"/>
  <c r="N33" i="23"/>
  <c r="N58" i="23" s="1"/>
  <c r="Z32" i="23"/>
  <c r="Z58" i="23" s="1"/>
  <c r="Y32" i="23"/>
  <c r="X32" i="23"/>
  <c r="X33" i="23" s="1"/>
  <c r="AA33" i="23" s="1"/>
  <c r="W32" i="23"/>
  <c r="W58" i="23" s="1"/>
  <c r="O32" i="23"/>
  <c r="O58" i="23" s="1"/>
  <c r="N32" i="23"/>
  <c r="AB32" i="23" s="1"/>
  <c r="J32" i="23"/>
  <c r="I32" i="23"/>
  <c r="I58" i="23" s="1"/>
  <c r="H32" i="23"/>
  <c r="H58" i="23" s="1"/>
  <c r="G32" i="23"/>
  <c r="G58" i="23" s="1"/>
  <c r="AB31" i="23"/>
  <c r="AA31" i="23"/>
  <c r="AB30" i="23"/>
  <c r="AA30" i="23"/>
  <c r="K30" i="23"/>
  <c r="AC30" i="23" s="1"/>
  <c r="AB29" i="23"/>
  <c r="AA29" i="23"/>
  <c r="AB28" i="23"/>
  <c r="AA28" i="23"/>
  <c r="K28" i="23"/>
  <c r="AC28" i="23" s="1"/>
  <c r="AB27" i="23"/>
  <c r="AA27" i="23"/>
  <c r="K27" i="23"/>
  <c r="AC27" i="23" s="1"/>
  <c r="AB26" i="23"/>
  <c r="AA26" i="23"/>
  <c r="AB25" i="23"/>
  <c r="AA25" i="23"/>
  <c r="AB24" i="23"/>
  <c r="K24" i="23"/>
  <c r="AC24" i="23" s="1"/>
  <c r="AB23" i="23"/>
  <c r="AA23" i="23"/>
  <c r="K23" i="23"/>
  <c r="AC23" i="23" s="1"/>
  <c r="AB22" i="23"/>
  <c r="AA22" i="23"/>
  <c r="AA32" i="23" s="1"/>
  <c r="K19" i="23"/>
  <c r="F19" i="23"/>
  <c r="W17" i="23" s="1"/>
  <c r="K18" i="23"/>
  <c r="X17" i="23"/>
  <c r="K17" i="23"/>
  <c r="AC58" i="22"/>
  <c r="AC59" i="22"/>
  <c r="AC60" i="22"/>
  <c r="AC32" i="22"/>
  <c r="AC33" i="22"/>
  <c r="AC34" i="22"/>
  <c r="AC35" i="22"/>
  <c r="AC36" i="22"/>
  <c r="AC37" i="22"/>
  <c r="AC38" i="22"/>
  <c r="AC39" i="22"/>
  <c r="AC40" i="22"/>
  <c r="AC41" i="22"/>
  <c r="AC42" i="22"/>
  <c r="AC43" i="22"/>
  <c r="AC44" i="22"/>
  <c r="AC45" i="22"/>
  <c r="AC46" i="22"/>
  <c r="AC47" i="22"/>
  <c r="AC48" i="22"/>
  <c r="AC49" i="22"/>
  <c r="AC50" i="22"/>
  <c r="AC51" i="22"/>
  <c r="AC52" i="22"/>
  <c r="AC53" i="22"/>
  <c r="AC54" i="22"/>
  <c r="AC55" i="22"/>
  <c r="AC56" i="22"/>
  <c r="AC57" i="22"/>
  <c r="AC23" i="22"/>
  <c r="AC24" i="22"/>
  <c r="AC25" i="22"/>
  <c r="AC26" i="22"/>
  <c r="AC27" i="22"/>
  <c r="AC28" i="22"/>
  <c r="AC29" i="22"/>
  <c r="AC30" i="22"/>
  <c r="AC31" i="22"/>
  <c r="AC22" i="22"/>
  <c r="AB58" i="22"/>
  <c r="AB59" i="22"/>
  <c r="AB60" i="22"/>
  <c r="AB33" i="22"/>
  <c r="AB34" i="22"/>
  <c r="AB35" i="22"/>
  <c r="AB36" i="22"/>
  <c r="AB37" i="22"/>
  <c r="AB38" i="22"/>
  <c r="AB39" i="22"/>
  <c r="AB40" i="22"/>
  <c r="AB41" i="22"/>
  <c r="AB42" i="22"/>
  <c r="AB43" i="22"/>
  <c r="AB44" i="22"/>
  <c r="AB45" i="22"/>
  <c r="AB46" i="22"/>
  <c r="AB47" i="22"/>
  <c r="AB48" i="22"/>
  <c r="AB49" i="22"/>
  <c r="AB50" i="22"/>
  <c r="AB51" i="22"/>
  <c r="AB52" i="22"/>
  <c r="AB53" i="22"/>
  <c r="AB54" i="22"/>
  <c r="AB55" i="22"/>
  <c r="AB56" i="22"/>
  <c r="AB57" i="22"/>
  <c r="AB32" i="22"/>
  <c r="AB23" i="22"/>
  <c r="AB24" i="22"/>
  <c r="AB25" i="22"/>
  <c r="AB26" i="22"/>
  <c r="AB27" i="22"/>
  <c r="AB28" i="22"/>
  <c r="AB29" i="22"/>
  <c r="AB30" i="22"/>
  <c r="AB31" i="22"/>
  <c r="AB22" i="22"/>
  <c r="N32" i="22"/>
  <c r="N33" i="22" s="1"/>
  <c r="V59" i="22"/>
  <c r="P58" i="22"/>
  <c r="Q58" i="22"/>
  <c r="R58" i="22"/>
  <c r="R61" i="22" s="1"/>
  <c r="S58" i="22"/>
  <c r="S60" i="22" s="1"/>
  <c r="T58" i="22"/>
  <c r="U58" i="22"/>
  <c r="V58" i="22"/>
  <c r="V61" i="22" s="1"/>
  <c r="P61" i="22"/>
  <c r="S61" i="22"/>
  <c r="T61" i="22"/>
  <c r="U61" i="22"/>
  <c r="H32" i="22"/>
  <c r="H58" i="22" s="1"/>
  <c r="I32" i="22"/>
  <c r="I58" i="22" s="1"/>
  <c r="I59" i="22" s="1"/>
  <c r="S59" i="22" s="1"/>
  <c r="O32" i="22"/>
  <c r="O58" i="22" s="1"/>
  <c r="W32" i="22"/>
  <c r="W58" i="22" s="1"/>
  <c r="X32" i="22"/>
  <c r="Y32" i="22"/>
  <c r="Y58" i="22" s="1"/>
  <c r="Z32" i="22"/>
  <c r="Z58" i="22" s="1"/>
  <c r="F19" i="22"/>
  <c r="K34" i="22"/>
  <c r="K35" i="22"/>
  <c r="K36" i="22"/>
  <c r="K37" i="22"/>
  <c r="K38" i="22"/>
  <c r="K39" i="22"/>
  <c r="K40" i="22"/>
  <c r="K41" i="22"/>
  <c r="K42" i="22"/>
  <c r="K43" i="22"/>
  <c r="K44" i="22"/>
  <c r="K45" i="22"/>
  <c r="K46" i="22"/>
  <c r="K47" i="22"/>
  <c r="K48" i="22"/>
  <c r="K49" i="22"/>
  <c r="K50" i="22"/>
  <c r="K51" i="22"/>
  <c r="K52" i="22"/>
  <c r="K53" i="22"/>
  <c r="K54" i="22"/>
  <c r="K55" i="22"/>
  <c r="K56" i="22"/>
  <c r="K57" i="22"/>
  <c r="K23" i="22"/>
  <c r="K24" i="22"/>
  <c r="K29" i="22"/>
  <c r="AA29" i="22"/>
  <c r="K22" i="22"/>
  <c r="K25" i="22"/>
  <c r="K26" i="22"/>
  <c r="K27" i="22"/>
  <c r="K28" i="22"/>
  <c r="K49" i="26" l="1"/>
  <c r="AC49" i="26" s="1"/>
  <c r="K54" i="26"/>
  <c r="AC54" i="26" s="1"/>
  <c r="K50" i="26"/>
  <c r="AC50" i="26" s="1"/>
  <c r="K37" i="26"/>
  <c r="AC37" i="26" s="1"/>
  <c r="K44" i="26"/>
  <c r="AC44" i="26" s="1"/>
  <c r="K56" i="26"/>
  <c r="AC56" i="26" s="1"/>
  <c r="K35" i="26"/>
  <c r="AC35" i="26" s="1"/>
  <c r="K47" i="26"/>
  <c r="AC47" i="26" s="1"/>
  <c r="K36" i="26"/>
  <c r="AC36" i="26" s="1"/>
  <c r="K25" i="26"/>
  <c r="AC25" i="26" s="1"/>
  <c r="K43" i="26"/>
  <c r="AC43" i="26" s="1"/>
  <c r="K48" i="26"/>
  <c r="AC48" i="26" s="1"/>
  <c r="K55" i="26"/>
  <c r="AC55" i="26" s="1"/>
  <c r="K22" i="26"/>
  <c r="AC22" i="26" s="1"/>
  <c r="K32" i="26"/>
  <c r="J59" i="26"/>
  <c r="T59" i="26" s="1"/>
  <c r="T60" i="26" s="1"/>
  <c r="J60" i="26"/>
  <c r="O61" i="26"/>
  <c r="O59" i="26"/>
  <c r="Y59" i="26" s="1"/>
  <c r="Y60" i="26" s="1"/>
  <c r="O60" i="26"/>
  <c r="K59" i="26"/>
  <c r="W61" i="26"/>
  <c r="W59" i="26"/>
  <c r="W60" i="26"/>
  <c r="Y61" i="26"/>
  <c r="Z61" i="26"/>
  <c r="Z59" i="26"/>
  <c r="Z60" i="26" s="1"/>
  <c r="P61" i="26"/>
  <c r="S59" i="26"/>
  <c r="S60" i="26" s="1"/>
  <c r="Q61" i="26"/>
  <c r="S61" i="26"/>
  <c r="AB32" i="26"/>
  <c r="X58" i="26"/>
  <c r="P60" i="26"/>
  <c r="Q60" i="26"/>
  <c r="N33" i="26"/>
  <c r="AB33" i="26" s="1"/>
  <c r="AC33" i="26" s="1"/>
  <c r="K23" i="25"/>
  <c r="AC23" i="25" s="1"/>
  <c r="K36" i="25"/>
  <c r="AC36" i="25" s="1"/>
  <c r="K34" i="25"/>
  <c r="AC34" i="25" s="1"/>
  <c r="K37" i="25"/>
  <c r="AC37" i="25" s="1"/>
  <c r="K43" i="25"/>
  <c r="AC43" i="25" s="1"/>
  <c r="K46" i="25"/>
  <c r="AC46" i="25" s="1"/>
  <c r="K49" i="25"/>
  <c r="AC49" i="25" s="1"/>
  <c r="K55" i="25"/>
  <c r="AC55" i="25" s="1"/>
  <c r="K48" i="25"/>
  <c r="AC48" i="25" s="1"/>
  <c r="K30" i="25"/>
  <c r="AC30" i="25" s="1"/>
  <c r="K32" i="25"/>
  <c r="W61" i="25"/>
  <c r="W59" i="25"/>
  <c r="W60" i="25"/>
  <c r="O61" i="25"/>
  <c r="O59" i="25"/>
  <c r="O60" i="25"/>
  <c r="AC33" i="25"/>
  <c r="I59" i="25"/>
  <c r="I60" i="25" s="1"/>
  <c r="Z61" i="25"/>
  <c r="Z59" i="25"/>
  <c r="Z60" i="25"/>
  <c r="J59" i="25"/>
  <c r="T59" i="25" s="1"/>
  <c r="T60" i="25" s="1"/>
  <c r="J60" i="25"/>
  <c r="AA58" i="25"/>
  <c r="Q61" i="25"/>
  <c r="P61" i="25"/>
  <c r="R61" i="25"/>
  <c r="S61" i="25"/>
  <c r="V59" i="25"/>
  <c r="V60" i="25" s="1"/>
  <c r="AB32" i="25"/>
  <c r="Y59" i="25"/>
  <c r="Y60" i="25" s="1"/>
  <c r="X58" i="25"/>
  <c r="P60" i="25"/>
  <c r="N33" i="25"/>
  <c r="AB33" i="25" s="1"/>
  <c r="K54" i="24"/>
  <c r="AC54" i="24" s="1"/>
  <c r="K56" i="24"/>
  <c r="AC56" i="24" s="1"/>
  <c r="K34" i="24"/>
  <c r="AC34" i="24" s="1"/>
  <c r="K48" i="24"/>
  <c r="AC48" i="24" s="1"/>
  <c r="K55" i="24"/>
  <c r="AC55" i="24" s="1"/>
  <c r="K30" i="24"/>
  <c r="AC30" i="24" s="1"/>
  <c r="K23" i="24"/>
  <c r="AC23" i="24" s="1"/>
  <c r="K36" i="24"/>
  <c r="AC36" i="24" s="1"/>
  <c r="K43" i="24"/>
  <c r="AC43" i="24" s="1"/>
  <c r="K32" i="24"/>
  <c r="W61" i="24"/>
  <c r="W59" i="24"/>
  <c r="H59" i="24"/>
  <c r="R59" i="24" s="1"/>
  <c r="R60" i="24" s="1"/>
  <c r="Q59" i="24"/>
  <c r="Q60" i="24" s="1"/>
  <c r="AA58" i="24"/>
  <c r="J59" i="24"/>
  <c r="J60" i="24"/>
  <c r="I59" i="24"/>
  <c r="S59" i="24" s="1"/>
  <c r="S60" i="24" s="1"/>
  <c r="I60" i="24"/>
  <c r="O61" i="24"/>
  <c r="O59" i="24"/>
  <c r="Y59" i="24" s="1"/>
  <c r="Y60" i="24" s="1"/>
  <c r="Y61" i="24"/>
  <c r="Z61" i="24"/>
  <c r="Z59" i="24"/>
  <c r="Z60" i="24"/>
  <c r="Q61" i="24"/>
  <c r="T59" i="24"/>
  <c r="T60" i="24" s="1"/>
  <c r="V60" i="24"/>
  <c r="R61" i="24"/>
  <c r="S61" i="24"/>
  <c r="V59" i="24"/>
  <c r="AB32" i="24"/>
  <c r="X58" i="24"/>
  <c r="P60" i="24"/>
  <c r="N33" i="24"/>
  <c r="AB33" i="24" s="1"/>
  <c r="AC33" i="24" s="1"/>
  <c r="AC53" i="23"/>
  <c r="AC50" i="23"/>
  <c r="AC57" i="23"/>
  <c r="AC47" i="23"/>
  <c r="AC44" i="23"/>
  <c r="AC35" i="23"/>
  <c r="AC41" i="23"/>
  <c r="AC38" i="23"/>
  <c r="AC56" i="23"/>
  <c r="K22" i="23"/>
  <c r="AC22" i="23" s="1"/>
  <c r="K32" i="23"/>
  <c r="AC32" i="23" s="1"/>
  <c r="K33" i="23"/>
  <c r="O61" i="23"/>
  <c r="O59" i="23"/>
  <c r="O60" i="23"/>
  <c r="W61" i="23"/>
  <c r="W59" i="23"/>
  <c r="W60" i="23" s="1"/>
  <c r="G59" i="23"/>
  <c r="Q59" i="23" s="1"/>
  <c r="Q60" i="23" s="1"/>
  <c r="G60" i="23"/>
  <c r="Z61" i="23"/>
  <c r="N61" i="23"/>
  <c r="N59" i="23"/>
  <c r="N60" i="23"/>
  <c r="H59" i="23"/>
  <c r="H60" i="23"/>
  <c r="AA58" i="23"/>
  <c r="I59" i="23"/>
  <c r="I60" i="23"/>
  <c r="R59" i="23"/>
  <c r="R60" i="23" s="1"/>
  <c r="P61" i="23"/>
  <c r="AB33" i="23"/>
  <c r="S59" i="23"/>
  <c r="S60" i="23" s="1"/>
  <c r="Q61" i="23"/>
  <c r="R61" i="23"/>
  <c r="S61" i="23"/>
  <c r="Y59" i="23"/>
  <c r="Y60" i="23" s="1"/>
  <c r="J58" i="23"/>
  <c r="X58" i="23"/>
  <c r="AB58" i="23" s="1"/>
  <c r="AB61" i="23" s="1"/>
  <c r="V60" i="22"/>
  <c r="N58" i="22"/>
  <c r="N61" i="22" s="1"/>
  <c r="O61" i="22"/>
  <c r="O59" i="22"/>
  <c r="Y59" i="22" s="1"/>
  <c r="Y60" i="22" s="1"/>
  <c r="W59" i="22"/>
  <c r="W60" i="22" s="1"/>
  <c r="Q61" i="22"/>
  <c r="H59" i="22"/>
  <c r="R59" i="22" s="1"/>
  <c r="R60" i="22" s="1"/>
  <c r="I60" i="22"/>
  <c r="AA57" i="22"/>
  <c r="M57" i="22"/>
  <c r="AA56" i="22"/>
  <c r="AA55" i="22"/>
  <c r="AA54" i="22"/>
  <c r="AA53" i="22"/>
  <c r="AA52" i="22"/>
  <c r="AA51" i="22"/>
  <c r="AA50" i="22"/>
  <c r="AA49" i="22"/>
  <c r="AA48" i="22"/>
  <c r="AA47" i="22"/>
  <c r="AA46" i="22"/>
  <c r="AA45" i="22"/>
  <c r="AA44" i="22"/>
  <c r="AA43" i="22"/>
  <c r="AA42" i="22"/>
  <c r="AA41" i="22"/>
  <c r="AA40" i="22"/>
  <c r="AA39" i="22"/>
  <c r="AA38" i="22"/>
  <c r="AA37" i="22"/>
  <c r="AA36" i="22"/>
  <c r="AA35" i="22"/>
  <c r="AA34" i="22"/>
  <c r="X33" i="22"/>
  <c r="AA33" i="22" s="1"/>
  <c r="AA31" i="22"/>
  <c r="K31" i="22"/>
  <c r="AA30" i="22"/>
  <c r="K30" i="22"/>
  <c r="AA28" i="22"/>
  <c r="AA27" i="22"/>
  <c r="AA26" i="22"/>
  <c r="AA25" i="22"/>
  <c r="AA23" i="22"/>
  <c r="J32" i="22"/>
  <c r="J58" i="22" s="1"/>
  <c r="G32" i="22"/>
  <c r="G58" i="22" s="1"/>
  <c r="F32" i="22"/>
  <c r="F33" i="22" s="1"/>
  <c r="K33" i="22" s="1"/>
  <c r="W17" i="22"/>
  <c r="K18" i="22"/>
  <c r="X17" i="22"/>
  <c r="K17" i="22"/>
  <c r="K58" i="26" l="1"/>
  <c r="K60" i="26" s="1"/>
  <c r="AC32" i="26"/>
  <c r="X61" i="26"/>
  <c r="N58" i="26"/>
  <c r="U59" i="26"/>
  <c r="U60" i="26" s="1"/>
  <c r="K58" i="25"/>
  <c r="AC32" i="25"/>
  <c r="S59" i="25"/>
  <c r="S60" i="25" s="1"/>
  <c r="K59" i="25"/>
  <c r="R59" i="25"/>
  <c r="R60" i="25" s="1"/>
  <c r="N58" i="25"/>
  <c r="X61" i="25"/>
  <c r="K58" i="24"/>
  <c r="AC32" i="24"/>
  <c r="O60" i="24"/>
  <c r="H60" i="24"/>
  <c r="N58" i="24"/>
  <c r="K59" i="24"/>
  <c r="W60" i="24"/>
  <c r="X61" i="24"/>
  <c r="K58" i="23"/>
  <c r="X61" i="23"/>
  <c r="X59" i="23"/>
  <c r="J59" i="23"/>
  <c r="T59" i="23" s="1"/>
  <c r="T60" i="23" s="1"/>
  <c r="AC58" i="23"/>
  <c r="AC33" i="23"/>
  <c r="X58" i="22"/>
  <c r="H60" i="22"/>
  <c r="N59" i="22"/>
  <c r="X59" i="22" s="1"/>
  <c r="X60" i="22" s="1"/>
  <c r="O60" i="22"/>
  <c r="W61" i="22"/>
  <c r="X61" i="22"/>
  <c r="AA22" i="22"/>
  <c r="AA32" i="22" s="1"/>
  <c r="AA58" i="22" s="1"/>
  <c r="K19" i="22"/>
  <c r="AB61" i="22"/>
  <c r="J59" i="22"/>
  <c r="Y61" i="22"/>
  <c r="F58" i="22"/>
  <c r="F59" i="22" s="1"/>
  <c r="P59" i="22" s="1"/>
  <c r="K32" i="22"/>
  <c r="K58" i="22" s="1"/>
  <c r="G59" i="22"/>
  <c r="Z61" i="22"/>
  <c r="P44" i="17"/>
  <c r="P50" i="17"/>
  <c r="P18" i="17"/>
  <c r="P38" i="17"/>
  <c r="P23" i="17"/>
  <c r="P27" i="17"/>
  <c r="P36" i="17"/>
  <c r="P41" i="17"/>
  <c r="P42" i="17"/>
  <c r="P43" i="17"/>
  <c r="G21" i="10"/>
  <c r="B37" i="17"/>
  <c r="B38" i="17"/>
  <c r="B13" i="17"/>
  <c r="C13" i="17"/>
  <c r="D13" i="17"/>
  <c r="E13" i="17"/>
  <c r="B14" i="17"/>
  <c r="C14" i="17"/>
  <c r="D14" i="17"/>
  <c r="E14" i="17"/>
  <c r="B15" i="17"/>
  <c r="C15" i="17"/>
  <c r="D15" i="17"/>
  <c r="E15" i="17"/>
  <c r="B16" i="17"/>
  <c r="C16" i="17"/>
  <c r="D16" i="17"/>
  <c r="E16" i="17"/>
  <c r="B17" i="17"/>
  <c r="C17" i="17"/>
  <c r="D17" i="17"/>
  <c r="E17" i="17"/>
  <c r="B18" i="17"/>
  <c r="C18" i="17"/>
  <c r="D18" i="17"/>
  <c r="E18" i="17"/>
  <c r="D37" i="17"/>
  <c r="E37" i="17"/>
  <c r="F39" i="10"/>
  <c r="R39" i="10" s="1"/>
  <c r="F33" i="10"/>
  <c r="R33" i="10" s="1"/>
  <c r="B28" i="17"/>
  <c r="B29" i="17"/>
  <c r="B30" i="17"/>
  <c r="B31" i="17"/>
  <c r="B32" i="17"/>
  <c r="B33" i="17"/>
  <c r="B34" i="17"/>
  <c r="B35" i="17"/>
  <c r="B22" i="17"/>
  <c r="B24" i="17"/>
  <c r="B25" i="17"/>
  <c r="B26" i="17"/>
  <c r="B44" i="17"/>
  <c r="B45" i="17"/>
  <c r="B46" i="17"/>
  <c r="B47" i="17"/>
  <c r="B48" i="17"/>
  <c r="B49" i="17"/>
  <c r="B50" i="17"/>
  <c r="J39" i="10"/>
  <c r="I39" i="10"/>
  <c r="H39" i="10"/>
  <c r="J28" i="10"/>
  <c r="I28" i="10"/>
  <c r="H28" i="10"/>
  <c r="G28" i="10"/>
  <c r="F28" i="10"/>
  <c r="R28" i="10" s="1"/>
  <c r="P25" i="17"/>
  <c r="P29" i="17"/>
  <c r="P45" i="17"/>
  <c r="B7" i="17"/>
  <c r="C7" i="17"/>
  <c r="D7" i="17"/>
  <c r="E7" i="17"/>
  <c r="B8" i="17"/>
  <c r="C8" i="17"/>
  <c r="D8" i="17"/>
  <c r="E8" i="17"/>
  <c r="B9" i="17"/>
  <c r="C9" i="17"/>
  <c r="D9" i="17"/>
  <c r="E9" i="17"/>
  <c r="B10" i="17"/>
  <c r="C10" i="17"/>
  <c r="D10" i="17"/>
  <c r="E10" i="17"/>
  <c r="B11" i="17"/>
  <c r="C11" i="17"/>
  <c r="D11" i="17"/>
  <c r="E11" i="17"/>
  <c r="B12" i="17"/>
  <c r="C12" i="17"/>
  <c r="D12" i="17"/>
  <c r="E12" i="17"/>
  <c r="B19" i="17"/>
  <c r="C19" i="17"/>
  <c r="D19" i="17"/>
  <c r="E19" i="17"/>
  <c r="A38" i="17"/>
  <c r="D38" i="17"/>
  <c r="E38" i="17"/>
  <c r="G2" i="10"/>
  <c r="R10" i="10"/>
  <c r="R11" i="10"/>
  <c r="R13" i="10"/>
  <c r="R14" i="10"/>
  <c r="R16" i="10"/>
  <c r="R17" i="10"/>
  <c r="R19" i="10"/>
  <c r="R20" i="10"/>
  <c r="R22" i="10"/>
  <c r="R23" i="10"/>
  <c r="R25" i="10"/>
  <c r="R27" i="10"/>
  <c r="R29" i="10"/>
  <c r="R31" i="10"/>
  <c r="R32" i="10"/>
  <c r="R34" i="10"/>
  <c r="R35" i="10"/>
  <c r="R37" i="10"/>
  <c r="R38" i="10"/>
  <c r="R40" i="10"/>
  <c r="R41" i="10"/>
  <c r="R43" i="10"/>
  <c r="P8" i="17"/>
  <c r="G33" i="10"/>
  <c r="G15" i="10"/>
  <c r="G26" i="10"/>
  <c r="P17" i="17"/>
  <c r="G24" i="10"/>
  <c r="P31" i="17"/>
  <c r="P48" i="17"/>
  <c r="P47" i="17"/>
  <c r="P24" i="17"/>
  <c r="P34" i="17"/>
  <c r="P32" i="17"/>
  <c r="P30" i="17"/>
  <c r="P11" i="17"/>
  <c r="P12" i="17"/>
  <c r="O12" i="17" s="1"/>
  <c r="M12" i="17" s="1"/>
  <c r="P10" i="17"/>
  <c r="P9" i="17"/>
  <c r="O9" i="17" s="1"/>
  <c r="M9" i="17" s="1"/>
  <c r="G12" i="10"/>
  <c r="P19" i="17"/>
  <c r="O19" i="17" s="1"/>
  <c r="M19" i="17" s="1"/>
  <c r="H21" i="10"/>
  <c r="H33" i="10"/>
  <c r="G30" i="10"/>
  <c r="P13" i="17"/>
  <c r="P15" i="17"/>
  <c r="P14" i="17"/>
  <c r="P16" i="17"/>
  <c r="O16" i="17" s="1"/>
  <c r="M16" i="17" s="1"/>
  <c r="G18" i="10"/>
  <c r="I33" i="10"/>
  <c r="H18" i="10"/>
  <c r="I24" i="10"/>
  <c r="P40" i="17"/>
  <c r="P33" i="17"/>
  <c r="P35" i="17"/>
  <c r="P39" i="17"/>
  <c r="P49" i="17"/>
  <c r="P46" i="17"/>
  <c r="P26" i="17"/>
  <c r="P22" i="17"/>
  <c r="H15" i="10"/>
  <c r="J21" i="10"/>
  <c r="N18" i="17"/>
  <c r="O18" i="17"/>
  <c r="M18" i="17"/>
  <c r="J33" i="10"/>
  <c r="P28" i="17"/>
  <c r="N19" i="17"/>
  <c r="N13" i="17"/>
  <c r="O13" i="17" s="1"/>
  <c r="M13" i="17" s="1"/>
  <c r="H24" i="10"/>
  <c r="I30" i="10"/>
  <c r="I26" i="10"/>
  <c r="J24" i="10"/>
  <c r="H30" i="10"/>
  <c r="I12" i="10"/>
  <c r="N11" i="17"/>
  <c r="N12" i="17"/>
  <c r="N15" i="17"/>
  <c r="N10" i="17"/>
  <c r="O10" i="17" s="1"/>
  <c r="H12" i="10"/>
  <c r="H26" i="10"/>
  <c r="J12" i="10"/>
  <c r="N9" i="17"/>
  <c r="N16" i="17"/>
  <c r="N14" i="17"/>
  <c r="O14" i="17"/>
  <c r="M14" i="17"/>
  <c r="I21" i="10"/>
  <c r="J30" i="10"/>
  <c r="I15" i="10"/>
  <c r="R15" i="10" s="1"/>
  <c r="N17" i="17"/>
  <c r="O17" i="17" s="1"/>
  <c r="J26" i="10"/>
  <c r="I18" i="10"/>
  <c r="O15" i="17"/>
  <c r="M15" i="17" s="1"/>
  <c r="N8" i="17"/>
  <c r="M8" i="17" s="1"/>
  <c r="O11" i="17"/>
  <c r="M11" i="17"/>
  <c r="G39" i="10"/>
  <c r="J15" i="10"/>
  <c r="J18" i="10"/>
  <c r="F36" i="10"/>
  <c r="R36" i="10" s="1"/>
  <c r="O8" i="17"/>
  <c r="G36" i="10"/>
  <c r="G9" i="10"/>
  <c r="F42" i="10"/>
  <c r="G42" i="10"/>
  <c r="I9" i="10"/>
  <c r="H9" i="10"/>
  <c r="J9" i="10"/>
  <c r="H42" i="10"/>
  <c r="H36" i="10"/>
  <c r="I36" i="10"/>
  <c r="J36" i="10"/>
  <c r="J42" i="10"/>
  <c r="I42" i="10"/>
  <c r="R42" i="10"/>
  <c r="J45" i="10"/>
  <c r="N61" i="26" l="1"/>
  <c r="N59" i="26"/>
  <c r="N60" i="26"/>
  <c r="AB58" i="26"/>
  <c r="K60" i="25"/>
  <c r="N61" i="25"/>
  <c r="N59" i="25"/>
  <c r="N60" i="25"/>
  <c r="AB58" i="25"/>
  <c r="U59" i="25"/>
  <c r="U60" i="25" s="1"/>
  <c r="K60" i="24"/>
  <c r="N61" i="24"/>
  <c r="N59" i="24"/>
  <c r="N60" i="24" s="1"/>
  <c r="AB58" i="24"/>
  <c r="U59" i="24"/>
  <c r="U60" i="24" s="1"/>
  <c r="R21" i="10"/>
  <c r="R24" i="10"/>
  <c r="K59" i="23"/>
  <c r="P59" i="23"/>
  <c r="J60" i="23"/>
  <c r="X60" i="23"/>
  <c r="R9" i="10"/>
  <c r="R30" i="10"/>
  <c r="AA17" i="23"/>
  <c r="R18" i="10"/>
  <c r="G60" i="22"/>
  <c r="Q59" i="22"/>
  <c r="Q60" i="22" s="1"/>
  <c r="P60" i="22"/>
  <c r="Z59" i="22"/>
  <c r="Z60" i="22" s="1"/>
  <c r="J60" i="22"/>
  <c r="T59" i="22"/>
  <c r="T60" i="22" s="1"/>
  <c r="N60" i="22"/>
  <c r="R26" i="10"/>
  <c r="R12" i="10"/>
  <c r="M10" i="17"/>
  <c r="M17" i="17"/>
  <c r="K59" i="22"/>
  <c r="AB61" i="26" l="1"/>
  <c r="AC58" i="26"/>
  <c r="X59" i="26"/>
  <c r="X59" i="25"/>
  <c r="AB59" i="25" s="1"/>
  <c r="AC59" i="25" s="1"/>
  <c r="AB61" i="25"/>
  <c r="AC58" i="25"/>
  <c r="AB61" i="24"/>
  <c r="AC58" i="24"/>
  <c r="X59" i="24"/>
  <c r="AB59" i="24" s="1"/>
  <c r="AC59" i="24" s="1"/>
  <c r="U59" i="23"/>
  <c r="U60" i="23" s="1"/>
  <c r="K60" i="23"/>
  <c r="Z59" i="23"/>
  <c r="P60" i="23"/>
  <c r="K60" i="22"/>
  <c r="U59" i="22"/>
  <c r="U60" i="22" s="1"/>
  <c r="AA59" i="22"/>
  <c r="F60" i="22"/>
  <c r="AA17" i="22" s="1"/>
  <c r="AA59" i="26" l="1"/>
  <c r="AA60" i="26" s="1"/>
  <c r="X60" i="26"/>
  <c r="AB60" i="26" s="1"/>
  <c r="AC60" i="26" s="1"/>
  <c r="AB59" i="26"/>
  <c r="AC59" i="26" s="1"/>
  <c r="AA59" i="25"/>
  <c r="AA60" i="25" s="1"/>
  <c r="X60" i="25"/>
  <c r="AB60" i="25" s="1"/>
  <c r="AC60" i="25" s="1"/>
  <c r="AA59" i="24"/>
  <c r="AA60" i="24" s="1"/>
  <c r="X60" i="24"/>
  <c r="AB60" i="24" s="1"/>
  <c r="AC60" i="24" s="1"/>
  <c r="AB59" i="23"/>
  <c r="AC59" i="23" s="1"/>
  <c r="Z60" i="23"/>
  <c r="AB60" i="23" s="1"/>
  <c r="AC60" i="23" s="1"/>
  <c r="AA59" i="23"/>
  <c r="AA60" i="23" s="1"/>
  <c r="AA60" i="22"/>
</calcChain>
</file>

<file path=xl/sharedStrings.xml><?xml version="1.0" encoding="utf-8"?>
<sst xmlns="http://schemas.openxmlformats.org/spreadsheetml/2006/main" count="437" uniqueCount="143">
  <si>
    <t>PATIENT CARE COSTS</t>
  </si>
  <si>
    <t>INPATIENT</t>
  </si>
  <si>
    <t>OUTPATIENT</t>
  </si>
  <si>
    <t>ALTERATIONS AND RENOVATIONS (Itemize by category)</t>
  </si>
  <si>
    <t>OTHER EXPENSES (Itemize by category)</t>
  </si>
  <si>
    <t>SUBTOTAL DIRECT COSTS FOR INITIAL BUDGET PERIOD</t>
  </si>
  <si>
    <t>TOTAL DIRECT COSTS FOR INITIAL BUDGET PERIOD</t>
  </si>
  <si>
    <t>Mos in 1st FY</t>
  </si>
  <si>
    <t>Mos in 2nd FY</t>
  </si>
  <si>
    <t>Parttime EB</t>
  </si>
  <si>
    <t>full</t>
  </si>
  <si>
    <t>CONSULTANT COSTS</t>
  </si>
  <si>
    <t>EQUIPMENT</t>
  </si>
  <si>
    <t>SUPPLIES</t>
  </si>
  <si>
    <t>TRAVEL</t>
  </si>
  <si>
    <t xml:space="preserve">CONSORTIUM CONTRACTUAL COSTS </t>
  </si>
  <si>
    <t>PERSONNEL   (Applicant Organization Only)</t>
  </si>
  <si>
    <t xml:space="preserve">Grant Salary </t>
  </si>
  <si>
    <t>Salary FY2</t>
  </si>
  <si>
    <t>Current Salary</t>
  </si>
  <si>
    <t>2nd</t>
  </si>
  <si>
    <t>3rd</t>
  </si>
  <si>
    <t>4th</t>
  </si>
  <si>
    <t>5th</t>
  </si>
  <si>
    <t>OTHER EXPENSES</t>
  </si>
  <si>
    <t>TOTAL DIRECT COSTS</t>
  </si>
  <si>
    <t>Full E.B.Rate for FY07</t>
  </si>
  <si>
    <t>Part E.B. Rate</t>
  </si>
  <si>
    <t>SUBTOTALS</t>
  </si>
  <si>
    <t>EQUIPMENT (Itemize)</t>
  </si>
  <si>
    <t>SUPPLIES (Itemize by category)</t>
  </si>
  <si>
    <t>EB
Rate</t>
  </si>
  <si>
    <t>part</t>
  </si>
  <si>
    <t xml:space="preserve">FY07 NIH Cap = </t>
  </si>
  <si>
    <t>::</t>
  </si>
  <si>
    <t xml:space="preserve">                             Principal Investigator/Program Director (Last,First, Middle):</t>
  </si>
  <si>
    <t>BUDGET FOR ENTIRE PROPOSED PROJECT PERIOD</t>
  </si>
  <si>
    <t>INITIAL BUDGET</t>
  </si>
  <si>
    <t>BUDGET CATEGORY</t>
  </si>
  <si>
    <t>PERIOD</t>
  </si>
  <si>
    <t>ADDITIONAL YEARS OF SUPPORT REQUESTED</t>
  </si>
  <si>
    <t>TOTALS</t>
  </si>
  <si>
    <t>(from Form Page 4)</t>
  </si>
  <si>
    <t>PERSONNEL: Salary and fringe</t>
  </si>
  <si>
    <t>benefits</t>
  </si>
  <si>
    <t>Applicant organization only</t>
  </si>
  <si>
    <t xml:space="preserve">PATIENT </t>
  </si>
  <si>
    <t>CARE</t>
  </si>
  <si>
    <t>COSTS</t>
  </si>
  <si>
    <t>ALTERATIONS AND</t>
  </si>
  <si>
    <t>RENOVATIONS</t>
  </si>
  <si>
    <t>CONSORTIUM/</t>
  </si>
  <si>
    <t>DIRECT</t>
  </si>
  <si>
    <t>CONTRACTUAL</t>
  </si>
  <si>
    <t>SUBTOTAL DIRECT COSTS</t>
  </si>
  <si>
    <t>(Sum - Item 8a, Face Page)</t>
  </si>
  <si>
    <t>F &amp; A</t>
  </si>
  <si>
    <t>TOTAL DIRECT COSTS FOR ENTIRE PROPOSED PERIOD</t>
  </si>
  <si>
    <t>$</t>
  </si>
  <si>
    <t>JUSTIFICATION. Follow the budget justification instructions exactly.  Use continuation pages as needed.</t>
  </si>
  <si>
    <t>PHS 398 (Rev. 04/06)</t>
  </si>
  <si>
    <t xml:space="preserve">Page </t>
  </si>
  <si>
    <t>Form Page 5</t>
  </si>
  <si>
    <t>DHHS Robert I. Aronson 212-264-2069</t>
  </si>
  <si>
    <t>Cognizant Agency POC</t>
  </si>
  <si>
    <t>Cumulative</t>
  </si>
  <si>
    <t>Modified Total Direct Costs</t>
  </si>
  <si>
    <t>YR 1</t>
  </si>
  <si>
    <t>B.C.S.F.</t>
  </si>
  <si>
    <t>Biostatistics Collaborative Support Fee</t>
  </si>
  <si>
    <t>Annual % Increase</t>
  </si>
  <si>
    <t>Please see the complete budget justification on the following continuation pages.</t>
  </si>
  <si>
    <t>For institutional base salaries on detailed budget page denoted by " * " the salary requested for the identified investigator(s) is within the rate authorized by NIH. The actual institutional base salary for the investigator(s) exceeds the current NIH rate allowed. To obtain the current institutional base salary, please contact the administrator listed on form page 1 of the application.</t>
  </si>
  <si>
    <t xml:space="preserve">Fringe Benefits are applied at the current negotiated rate of 29.5% for full-time employees, and 9.7% for postdoctoral researchers. The postdoc fringe rate does not include health insurance which is listed in the budget as a separate charge. </t>
  </si>
  <si>
    <t>Costs are increased by 3% annually except for institutional base salaries that are at or above the current NIH cap.</t>
  </si>
  <si>
    <t xml:space="preserve">Indirect costs are calculated at 57.5%, based on the current negotiated Indirect Cost Rate Agreement with DHHS, dated July 18, 2007.  </t>
  </si>
  <si>
    <t xml:space="preserve">Not to exceed </t>
  </si>
  <si>
    <t>$500,000 directs</t>
  </si>
  <si>
    <t>in any budget year</t>
  </si>
  <si>
    <t>Notice of Award</t>
  </si>
  <si>
    <t>TOTAL AWARD</t>
  </si>
  <si>
    <t xml:space="preserve">F&amp;A @ </t>
  </si>
  <si>
    <t xml:space="preserve">Total Direct Costs </t>
  </si>
  <si>
    <t>HEDAP</t>
  </si>
  <si>
    <t>Subtotal Salary</t>
  </si>
  <si>
    <t>PI</t>
  </si>
  <si>
    <t>Cumulative Budget</t>
  </si>
  <si>
    <t>Object Code</t>
  </si>
  <si>
    <t>Award To Date</t>
  </si>
  <si>
    <t>Awarded Budget</t>
  </si>
  <si>
    <t>Object 
Code</t>
  </si>
  <si>
    <t>Indirect Costs</t>
  </si>
  <si>
    <t>Direct Costs</t>
  </si>
  <si>
    <t>Award Entry</t>
  </si>
  <si>
    <t>Cum TOTAL</t>
  </si>
  <si>
    <t>Award Type</t>
  </si>
  <si>
    <t>Application Type:</t>
  </si>
  <si>
    <t>Salary Cap</t>
  </si>
  <si>
    <t xml:space="preserve">F&amp;A </t>
  </si>
  <si>
    <t>Budget Period</t>
  </si>
  <si>
    <t>Short Title</t>
  </si>
  <si>
    <t>Grant #</t>
  </si>
  <si>
    <t>FUND #</t>
  </si>
  <si>
    <t>Sponsor</t>
  </si>
  <si>
    <r>
      <t xml:space="preserve">Institution No: </t>
    </r>
    <r>
      <rPr>
        <b/>
        <sz val="8"/>
        <rFont val="Arial"/>
        <family val="2"/>
      </rPr>
      <t>(PennERA)</t>
    </r>
  </si>
  <si>
    <t>Proj Start Date</t>
  </si>
  <si>
    <t>Proj End Date</t>
  </si>
  <si>
    <t xml:space="preserve"> Yr01</t>
  </si>
  <si>
    <t>mtdc</t>
  </si>
  <si>
    <t>% effort Proposed</t>
  </si>
  <si>
    <t>% effort  budgeted</t>
  </si>
  <si>
    <t>Enter Expenses</t>
  </si>
  <si>
    <t>Monthly Expenses</t>
  </si>
  <si>
    <t>Balance by Category</t>
  </si>
  <si>
    <t>Subcontract &gt;$25K (no F&amp;A)</t>
  </si>
  <si>
    <t>BUDGET ENTRY in BEN</t>
  </si>
  <si>
    <t>Yr02</t>
  </si>
  <si>
    <t>Yr03</t>
  </si>
  <si>
    <t>Travel</t>
  </si>
  <si>
    <t>Local Travel</t>
  </si>
  <si>
    <t>Computer Supplies</t>
  </si>
  <si>
    <t>Participant Devices</t>
  </si>
  <si>
    <t>US Postage</t>
  </si>
  <si>
    <t>Device shipment</t>
  </si>
  <si>
    <t>DSMB ($1000 x 3 members)</t>
  </si>
  <si>
    <t>ISSF for CCEB personnel</t>
  </si>
  <si>
    <t>Participant incentives</t>
  </si>
  <si>
    <t>Subcontract up to $25k w/ F&amp;A</t>
  </si>
  <si>
    <t>WTH Quote</t>
  </si>
  <si>
    <t>HSRDC</t>
  </si>
  <si>
    <t>LDI Issue Brief</t>
  </si>
  <si>
    <t>Project</t>
  </si>
  <si>
    <t>Principal Investigator</t>
  </si>
  <si>
    <t>Research Coordinator</t>
  </si>
  <si>
    <t>Research Assistant</t>
  </si>
  <si>
    <t>Project Manager</t>
  </si>
  <si>
    <t>Data Analyst</t>
  </si>
  <si>
    <t>Tablets</t>
  </si>
  <si>
    <t>External services</t>
  </si>
  <si>
    <t>Printing</t>
  </si>
  <si>
    <t>Yr04</t>
  </si>
  <si>
    <t>Yr05</t>
  </si>
  <si>
    <t>Fulltime EB @ 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</si>
</sst>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 ;\(&quot;$&quot;#,##0\)"/>
    <numFmt numFmtId="166" formatCode="_(&quot;$&quot;* #,##0_);_(&quot;$&quot;* \(#,##0\);_(&quot;$&quot;* &quot;-&quot;??_);_(@_)"/>
    <numFmt numFmtId="167" formatCode="_(* #,##0_);_(* \(#,##0\);_(* &quot;-&quot;??_);_(@_)"/>
  </numFmts>
  <fonts count="65">
    <font>
      <sz val="9"/>
      <name val="Geneva"/>
    </font>
    <font>
      <sz val="11"/>
      <color theme="1"/>
      <name val="Calibri"/>
      <family val="2"/>
      <scheme val="minor"/>
    </font>
    <font>
      <sz val="10"/>
      <color theme="1"/>
      <name val="Arial"/>
      <family val="2"/>
    </font>
    <font>
      <sz val="10"/>
      <name val="Geneva"/>
    </font>
    <font>
      <sz val="9"/>
      <name val="Geneva"/>
    </font>
    <font>
      <sz val="8"/>
      <name val="Geneva"/>
    </font>
    <font>
      <b/>
      <sz val="9"/>
      <name val="Geneva"/>
    </font>
    <font>
      <sz val="10"/>
      <name val="Helv"/>
    </font>
    <font>
      <sz val="7"/>
      <name val="Geneva"/>
    </font>
    <font>
      <sz val="12"/>
      <name val="Times"/>
    </font>
    <font>
      <sz val="8"/>
      <name val="Helv"/>
    </font>
    <font>
      <sz val="9"/>
      <name val="Helv"/>
    </font>
    <font>
      <sz val="7"/>
      <name val="Helv"/>
    </font>
    <font>
      <sz val="11"/>
      <name val="Arial"/>
      <family val="2"/>
    </font>
    <font>
      <b/>
      <sz val="11"/>
      <name val="Arial"/>
      <family val="2"/>
    </font>
    <font>
      <b/>
      <sz val="10"/>
      <name val="Helv"/>
    </font>
    <font>
      <sz val="9"/>
      <color indexed="23"/>
      <name val="Helv"/>
    </font>
    <font>
      <sz val="8"/>
      <color indexed="23"/>
      <name val="Arial"/>
      <family val="2"/>
    </font>
    <font>
      <sz val="10"/>
      <name val="Arial"/>
      <family val="2"/>
    </font>
    <font>
      <sz val="9"/>
      <name val="Arial"/>
      <family val="2"/>
    </font>
    <font>
      <b/>
      <sz val="10"/>
      <name val="Arial"/>
      <family val="2"/>
    </font>
    <font>
      <sz val="8"/>
      <name val="Arial"/>
      <family val="2"/>
    </font>
    <font>
      <sz val="8"/>
      <color indexed="22"/>
      <name val="Arial"/>
      <family val="2"/>
    </font>
    <font>
      <b/>
      <sz val="10"/>
      <color indexed="22"/>
      <name val="Arial"/>
      <family val="2"/>
    </font>
    <font>
      <sz val="10"/>
      <color indexed="22"/>
      <name val="Arial"/>
      <family val="2"/>
    </font>
    <font>
      <sz val="8"/>
      <color indexed="8"/>
      <name val="Arial"/>
      <family val="2"/>
    </font>
    <font>
      <sz val="10"/>
      <color indexed="8"/>
      <name val="Arial"/>
      <family val="2"/>
    </font>
    <font>
      <b/>
      <sz val="12"/>
      <color indexed="8"/>
      <name val="Arial"/>
      <family val="2"/>
    </font>
    <font>
      <i/>
      <sz val="8"/>
      <color indexed="8"/>
      <name val="Arial"/>
      <family val="2"/>
    </font>
    <font>
      <b/>
      <sz val="10"/>
      <color indexed="8"/>
      <name val="Arial"/>
      <family val="2"/>
    </font>
    <font>
      <b/>
      <sz val="11"/>
      <color indexed="8"/>
      <name val="Arial"/>
      <family val="2"/>
    </font>
    <font>
      <sz val="11"/>
      <color indexed="8"/>
      <name val="Arial"/>
      <family val="2"/>
    </font>
    <font>
      <b/>
      <sz val="10"/>
      <color indexed="8"/>
      <name val="Arial"/>
      <family val="2"/>
    </font>
    <font>
      <sz val="12"/>
      <color indexed="8"/>
      <name val="Arial"/>
      <family val="2"/>
    </font>
    <font>
      <sz val="10"/>
      <color indexed="10"/>
      <name val="Geneva"/>
    </font>
    <font>
      <b/>
      <sz val="14"/>
      <name val="Geneva"/>
    </font>
    <font>
      <b/>
      <sz val="11"/>
      <color indexed="8"/>
      <name val="Arial"/>
      <family val="2"/>
    </font>
    <font>
      <sz val="11"/>
      <color indexed="10"/>
      <name val="Arial"/>
      <family val="2"/>
    </font>
    <font>
      <sz val="11"/>
      <name val="Arial"/>
      <family val="2"/>
    </font>
    <font>
      <sz val="12"/>
      <name val="Times"/>
      <family val="1"/>
    </font>
    <font>
      <sz val="9"/>
      <color indexed="10"/>
      <name val="Geneva"/>
    </font>
    <font>
      <sz val="8"/>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2"/>
      <color theme="1"/>
      <name val="Calibri"/>
      <family val="2"/>
      <scheme val="minor"/>
    </font>
    <font>
      <sz val="10"/>
      <color rgb="FF002060"/>
      <name val="Arial"/>
      <family val="2"/>
    </font>
    <font>
      <sz val="10"/>
      <color theme="0" tint="-0.499984740745262"/>
      <name val="Arial"/>
      <family val="2"/>
    </font>
    <font>
      <sz val="10"/>
      <color rgb="FFFF0000"/>
      <name val="Arial"/>
      <family val="2"/>
    </font>
    <font>
      <i/>
      <sz val="10"/>
      <name val="Arial"/>
      <family val="2"/>
    </font>
    <font>
      <b/>
      <sz val="10"/>
      <color theme="1"/>
      <name val="Arial"/>
      <family val="2"/>
    </font>
    <font>
      <b/>
      <sz val="10"/>
      <color rgb="FF002060"/>
      <name val="Arial"/>
      <family val="2"/>
    </font>
    <font>
      <b/>
      <sz val="10"/>
      <color rgb="FFFF0000"/>
      <name val="Arial"/>
      <family val="2"/>
    </font>
    <font>
      <b/>
      <sz val="8"/>
      <name val="Arial"/>
      <family val="2"/>
    </font>
    <font>
      <sz val="10"/>
      <color rgb="FF7030A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theme="0" tint="-4.9989318521683403E-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top style="thin">
        <color indexed="64"/>
      </top>
      <bottom style="double">
        <color indexed="64"/>
      </bottom>
      <diagonal/>
    </border>
    <border>
      <left/>
      <right style="hair">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Dashed">
        <color auto="1"/>
      </left>
      <right/>
      <top/>
      <bottom/>
      <diagonal/>
    </border>
    <border>
      <left style="mediumDashed">
        <color auto="1"/>
      </left>
      <right/>
      <top/>
      <bottom style="medium">
        <color indexed="64"/>
      </bottom>
      <diagonal/>
    </border>
    <border>
      <left style="mediumDashed">
        <color auto="1"/>
      </left>
      <right/>
      <top style="thin">
        <color indexed="64"/>
      </top>
      <bottom/>
      <diagonal/>
    </border>
    <border>
      <left style="mediumDashed">
        <color auto="1"/>
      </left>
      <right/>
      <top style="thin">
        <color indexed="64"/>
      </top>
      <bottom style="double">
        <color indexed="64"/>
      </bottom>
      <diagonal/>
    </border>
  </borders>
  <cellStyleXfs count="61">
    <xf numFmtId="0" fontId="0" fillId="0" borderId="0" applyProtection="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6" fillId="21" borderId="2" applyNumberFormat="0" applyAlignment="0" applyProtection="0"/>
    <xf numFmtId="4" fontId="3" fillId="0" borderId="0" applyFont="0" applyFill="0" applyBorder="0" applyAlignment="0" applyProtection="0"/>
    <xf numFmtId="3" fontId="22" fillId="0" borderId="0" applyFont="0" applyFill="0" applyBorder="0" applyAlignment="0" applyProtection="0"/>
    <xf numFmtId="8" fontId="3" fillId="0" borderId="0" applyFont="0" applyFill="0" applyBorder="0" applyAlignment="0" applyProtection="0"/>
    <xf numFmtId="165" fontId="22" fillId="0" borderId="0" applyFont="0" applyFill="0" applyBorder="0" applyAlignment="0" applyProtection="0"/>
    <xf numFmtId="0" fontId="22" fillId="0" borderId="0" applyFont="0" applyFill="0" applyBorder="0" applyAlignment="0" applyProtection="0"/>
    <xf numFmtId="0" fontId="47" fillId="0" borderId="0" applyNumberFormat="0" applyFill="0" applyBorder="0" applyAlignment="0" applyProtection="0"/>
    <xf numFmtId="2" fontId="22" fillId="0" borderId="0" applyFont="0" applyFill="0" applyBorder="0" applyAlignment="0" applyProtection="0"/>
    <xf numFmtId="0" fontId="48" fillId="4"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9" fillId="0" borderId="3" applyNumberFormat="0" applyFill="0" applyAlignment="0" applyProtection="0"/>
    <xf numFmtId="0" fontId="49" fillId="0" borderId="0" applyNumberFormat="0" applyFill="0" applyBorder="0" applyAlignment="0" applyProtection="0"/>
    <xf numFmtId="0" fontId="18" fillId="0" borderId="4" applyProtection="0"/>
    <xf numFmtId="0" fontId="50" fillId="0" borderId="5" applyNumberFormat="0" applyFill="0" applyAlignment="0" applyProtection="0"/>
    <xf numFmtId="0" fontId="51" fillId="22" borderId="0" applyNumberFormat="0" applyBorder="0" applyAlignment="0" applyProtection="0"/>
    <xf numFmtId="0" fontId="22" fillId="0" borderId="0"/>
    <xf numFmtId="0" fontId="18" fillId="23" borderId="6" applyNumberFormat="0" applyFont="0" applyAlignment="0" applyProtection="0"/>
    <xf numFmtId="0" fontId="52" fillId="20" borderId="7" applyNumberFormat="0" applyAlignment="0" applyProtection="0"/>
    <xf numFmtId="9" fontId="3" fillId="0" borderId="0" applyFont="0" applyFill="0" applyBorder="0" applyAlignment="0" applyProtection="0"/>
    <xf numFmtId="0" fontId="53" fillId="0" borderId="0" applyNumberFormat="0" applyFill="0" applyBorder="0" applyAlignment="0" applyProtection="0"/>
    <xf numFmtId="0" fontId="22" fillId="0" borderId="8" applyNumberFormat="0" applyFont="0" applyFill="0" applyAlignment="0" applyProtection="0"/>
    <xf numFmtId="0" fontId="54" fillId="0" borderId="0" applyNumberFormat="0" applyFill="0" applyBorder="0" applyAlignment="0" applyProtection="0"/>
    <xf numFmtId="0" fontId="55" fillId="0" borderId="0"/>
    <xf numFmtId="44" fontId="55" fillId="0" borderId="0" applyFont="0" applyFill="0" applyBorder="0" applyAlignment="0" applyProtection="0"/>
    <xf numFmtId="3" fontId="18" fillId="0" borderId="0"/>
    <xf numFmtId="9" fontId="18" fillId="0" borderId="0" applyFont="0" applyFill="0" applyBorder="0" applyAlignment="0" applyProtection="0"/>
    <xf numFmtId="44" fontId="18" fillId="0" borderId="0" applyFont="0" applyFill="0" applyBorder="0" applyAlignment="0" applyProtection="0"/>
    <xf numFmtId="0" fontId="18" fillId="0" borderId="0"/>
    <xf numFmtId="43" fontId="18" fillId="0" borderId="0" applyFont="0" applyFill="0" applyBorder="0" applyAlignment="0" applyProtection="0"/>
    <xf numFmtId="4" fontId="3" fillId="0" borderId="0" applyFont="0" applyFill="0" applyBorder="0" applyAlignment="0" applyProtection="0"/>
    <xf numFmtId="0" fontId="51" fillId="22" borderId="0" applyNumberFormat="0" applyBorder="0" applyAlignment="0" applyProtection="0"/>
    <xf numFmtId="9" fontId="3" fillId="0" borderId="0" applyFont="0" applyFill="0" applyBorder="0" applyAlignment="0" applyProtection="0"/>
    <xf numFmtId="0" fontId="1" fillId="0" borderId="0"/>
  </cellStyleXfs>
  <cellXfs count="257">
    <xf numFmtId="0" fontId="0" fillId="0" borderId="0" xfId="0"/>
    <xf numFmtId="0" fontId="0" fillId="0" borderId="15" xfId="0" applyBorder="1"/>
    <xf numFmtId="0" fontId="0" fillId="0" borderId="0" xfId="0" applyBorder="1"/>
    <xf numFmtId="0" fontId="0" fillId="0" borderId="9" xfId="0" applyBorder="1"/>
    <xf numFmtId="0" fontId="0" fillId="0" borderId="10" xfId="0" applyBorder="1" applyAlignment="1">
      <alignment horizontal="right"/>
    </xf>
    <xf numFmtId="164" fontId="4" fillId="0" borderId="11" xfId="46" applyNumberFormat="1" applyFont="1" applyBorder="1"/>
    <xf numFmtId="0" fontId="0" fillId="0" borderId="12" xfId="0" applyBorder="1"/>
    <xf numFmtId="0" fontId="6" fillId="0" borderId="0" xfId="0" applyFont="1" applyBorder="1" applyAlignment="1">
      <alignment horizontal="centerContinuous" vertical="center"/>
    </xf>
    <xf numFmtId="164" fontId="4" fillId="0" borderId="12" xfId="46" applyNumberFormat="1" applyFont="1" applyBorder="1"/>
    <xf numFmtId="0" fontId="9" fillId="0" borderId="19" xfId="0" applyFont="1" applyBorder="1" applyAlignment="1">
      <alignment vertical="top" wrapText="1"/>
    </xf>
    <xf numFmtId="0" fontId="9" fillId="0" borderId="19" xfId="0" applyNumberFormat="1" applyFont="1" applyBorder="1" applyAlignment="1">
      <alignment wrapText="1"/>
    </xf>
    <xf numFmtId="0" fontId="5" fillId="0" borderId="19" xfId="0" applyFont="1" applyBorder="1" applyAlignment="1">
      <alignment horizontal="right" vertical="center"/>
    </xf>
    <xf numFmtId="0" fontId="10" fillId="0" borderId="0" xfId="0" applyFont="1" applyBorder="1" applyAlignment="1">
      <alignment vertical="center"/>
    </xf>
    <xf numFmtId="3" fontId="10" fillId="0" borderId="0" xfId="28" applyNumberFormat="1" applyFont="1" applyBorder="1"/>
    <xf numFmtId="3" fontId="0" fillId="0" borderId="0" xfId="0" applyNumberFormat="1"/>
    <xf numFmtId="3" fontId="6" fillId="0" borderId="0" xfId="28" applyNumberFormat="1" applyFont="1"/>
    <xf numFmtId="0" fontId="0" fillId="0" borderId="20" xfId="0" applyBorder="1"/>
    <xf numFmtId="0" fontId="10" fillId="0" borderId="0" xfId="0" applyFont="1"/>
    <xf numFmtId="0" fontId="11" fillId="0" borderId="0" xfId="0" applyFont="1"/>
    <xf numFmtId="0" fontId="12" fillId="0" borderId="0" xfId="0" applyFont="1"/>
    <xf numFmtId="6" fontId="9" fillId="0" borderId="16" xfId="30" applyNumberFormat="1" applyFont="1" applyFill="1" applyBorder="1" applyAlignment="1">
      <alignment horizontal="right"/>
    </xf>
    <xf numFmtId="0" fontId="13" fillId="0" borderId="19" xfId="0" applyNumberFormat="1" applyFont="1" applyBorder="1" applyAlignment="1" applyProtection="1">
      <alignment wrapText="1"/>
      <protection locked="0"/>
    </xf>
    <xf numFmtId="0" fontId="13" fillId="0" borderId="19" xfId="0" applyFont="1" applyBorder="1" applyAlignment="1"/>
    <xf numFmtId="0" fontId="13" fillId="0" borderId="19" xfId="0" applyNumberFormat="1" applyFont="1" applyBorder="1" applyAlignment="1"/>
    <xf numFmtId="0" fontId="13" fillId="0" borderId="22" xfId="0" applyFont="1" applyBorder="1" applyAlignment="1">
      <alignment horizontal="left" vertical="center" wrapText="1"/>
    </xf>
    <xf numFmtId="0" fontId="13" fillId="0" borderId="22" xfId="0" applyNumberFormat="1" applyFont="1" applyBorder="1" applyAlignment="1">
      <alignment wrapText="1"/>
    </xf>
    <xf numFmtId="0" fontId="13" fillId="0" borderId="19" xfId="0" applyFont="1" applyBorder="1"/>
    <xf numFmtId="3" fontId="13" fillId="0" borderId="19" xfId="28" applyNumberFormat="1" applyFont="1" applyBorder="1"/>
    <xf numFmtId="3" fontId="14" fillId="0" borderId="19" xfId="28" applyNumberFormat="1" applyFont="1" applyBorder="1"/>
    <xf numFmtId="0" fontId="13" fillId="0" borderId="0" xfId="0" applyFont="1" applyBorder="1" applyAlignment="1">
      <alignment vertical="center"/>
    </xf>
    <xf numFmtId="3" fontId="13" fillId="0" borderId="0" xfId="28" applyNumberFormat="1" applyFont="1" applyBorder="1"/>
    <xf numFmtId="0" fontId="13" fillId="0" borderId="0" xfId="0" applyFont="1" applyBorder="1"/>
    <xf numFmtId="3" fontId="13" fillId="0" borderId="0" xfId="28" quotePrefix="1" applyNumberFormat="1" applyFont="1" applyBorder="1"/>
    <xf numFmtId="5" fontId="13" fillId="25" borderId="0" xfId="0" applyNumberFormat="1" applyFont="1" applyFill="1"/>
    <xf numFmtId="42" fontId="13" fillId="25" borderId="0" xfId="0" applyNumberFormat="1" applyFont="1" applyFill="1"/>
    <xf numFmtId="0" fontId="14" fillId="0" borderId="19" xfId="0" applyFont="1" applyBorder="1"/>
    <xf numFmtId="0" fontId="13" fillId="0" borderId="0" xfId="0" applyFont="1"/>
    <xf numFmtId="3" fontId="14" fillId="0" borderId="0" xfId="28" applyNumberFormat="1" applyFont="1" applyBorder="1"/>
    <xf numFmtId="0" fontId="14" fillId="0" borderId="0" xfId="0" applyFont="1" applyBorder="1" applyAlignment="1">
      <alignment vertical="center"/>
    </xf>
    <xf numFmtId="3" fontId="10" fillId="0" borderId="23" xfId="28" applyNumberFormat="1" applyFont="1" applyBorder="1"/>
    <xf numFmtId="0" fontId="10" fillId="0" borderId="24" xfId="0" applyFont="1" applyBorder="1" applyAlignment="1">
      <alignment vertical="center"/>
    </xf>
    <xf numFmtId="0" fontId="7"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horizontal="left" vertical="center"/>
    </xf>
    <xf numFmtId="0" fontId="0" fillId="0" borderId="25" xfId="0" applyBorder="1"/>
    <xf numFmtId="0" fontId="0" fillId="0" borderId="4" xfId="0" applyBorder="1"/>
    <xf numFmtId="0" fontId="6" fillId="0" borderId="4" xfId="0" applyFont="1" applyBorder="1" applyAlignment="1">
      <alignment horizontal="center"/>
    </xf>
    <xf numFmtId="0" fontId="0" fillId="0" borderId="0" xfId="0" applyAlignment="1"/>
    <xf numFmtId="0" fontId="0" fillId="0" borderId="0" xfId="0" applyBorder="1" applyAlignment="1">
      <alignment horizontal="right"/>
    </xf>
    <xf numFmtId="6" fontId="4" fillId="0" borderId="12" xfId="30" applyNumberFormat="1" applyFont="1" applyBorder="1"/>
    <xf numFmtId="0" fontId="11" fillId="0" borderId="4" xfId="0" applyFont="1" applyBorder="1" applyAlignment="1">
      <alignment wrapText="1"/>
    </xf>
    <xf numFmtId="0" fontId="11" fillId="0" borderId="4" xfId="0" applyFont="1" applyBorder="1" applyAlignment="1">
      <alignment horizontal="center" wrapText="1"/>
    </xf>
    <xf numFmtId="0" fontId="13" fillId="0" borderId="28" xfId="0" applyFont="1" applyBorder="1" applyAlignment="1"/>
    <xf numFmtId="0" fontId="13" fillId="0" borderId="28" xfId="0" applyNumberFormat="1" applyFont="1" applyBorder="1" applyAlignment="1"/>
    <xf numFmtId="0" fontId="10" fillId="0" borderId="29" xfId="0" applyFont="1" applyBorder="1" applyAlignment="1">
      <alignment vertical="center"/>
    </xf>
    <xf numFmtId="3" fontId="10" fillId="0" borderId="28" xfId="28" applyNumberFormat="1" applyFont="1" applyBorder="1"/>
    <xf numFmtId="3" fontId="13" fillId="0" borderId="28" xfId="28" applyNumberFormat="1" applyFont="1" applyBorder="1"/>
    <xf numFmtId="0" fontId="14" fillId="0" borderId="30" xfId="0" applyFont="1" applyBorder="1" applyAlignment="1">
      <alignment vertical="center"/>
    </xf>
    <xf numFmtId="0" fontId="13" fillId="0" borderId="30" xfId="0" applyFont="1" applyBorder="1" applyAlignment="1">
      <alignment vertical="center"/>
    </xf>
    <xf numFmtId="3" fontId="14" fillId="0" borderId="28" xfId="28" applyNumberFormat="1" applyFont="1" applyBorder="1"/>
    <xf numFmtId="0" fontId="11" fillId="0" borderId="16" xfId="0" applyFont="1" applyBorder="1" applyAlignment="1">
      <alignment horizontal="center" wrapText="1"/>
    </xf>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1" fillId="0" borderId="13" xfId="0" applyFont="1" applyBorder="1" applyAlignment="1">
      <alignment horizontal="centerContinuous"/>
    </xf>
    <xf numFmtId="0" fontId="11" fillId="0" borderId="4" xfId="0" applyFont="1" applyBorder="1" applyAlignment="1">
      <alignment horizontal="centerContinuous"/>
    </xf>
    <xf numFmtId="0" fontId="11" fillId="0" borderId="14" xfId="0" applyFont="1" applyBorder="1" applyAlignment="1">
      <alignment horizontal="centerContinuous"/>
    </xf>
    <xf numFmtId="0" fontId="0" fillId="26" borderId="32" xfId="0" applyFill="1" applyBorder="1" applyAlignment="1">
      <alignment horizontal="center"/>
    </xf>
    <xf numFmtId="0" fontId="0" fillId="0" borderId="18" xfId="0" applyFill="1" applyBorder="1" applyAlignment="1">
      <alignment horizontal="center"/>
    </xf>
    <xf numFmtId="0" fontId="0" fillId="0" borderId="0" xfId="0" applyAlignment="1">
      <alignment horizontal="center"/>
    </xf>
    <xf numFmtId="2" fontId="0" fillId="0" borderId="0" xfId="0" applyNumberFormat="1" applyAlignment="1">
      <alignment horizontal="center"/>
    </xf>
    <xf numFmtId="2" fontId="0" fillId="0" borderId="36" xfId="0" applyNumberFormat="1" applyBorder="1" applyAlignment="1">
      <alignment horizontal="center"/>
    </xf>
    <xf numFmtId="2" fontId="0" fillId="0" borderId="36" xfId="28" applyNumberFormat="1" applyFont="1" applyBorder="1" applyAlignment="1">
      <alignment horizontal="center"/>
    </xf>
    <xf numFmtId="0" fontId="0" fillId="26" borderId="34" xfId="0" applyFill="1" applyBorder="1" applyAlignment="1">
      <alignment horizontal="center"/>
    </xf>
    <xf numFmtId="0" fontId="0" fillId="0" borderId="17" xfId="0" applyFill="1" applyBorder="1" applyAlignment="1">
      <alignment horizontal="center"/>
    </xf>
    <xf numFmtId="0" fontId="15" fillId="26" borderId="16" xfId="0" applyFont="1" applyFill="1" applyBorder="1" applyAlignment="1">
      <alignment horizontal="center" wrapText="1"/>
    </xf>
    <xf numFmtId="0" fontId="11" fillId="0" borderId="16" xfId="0" applyFont="1" applyFill="1" applyBorder="1" applyAlignment="1">
      <alignment horizontal="center" wrapText="1"/>
    </xf>
    <xf numFmtId="6" fontId="9" fillId="26" borderId="16" xfId="30" applyNumberFormat="1" applyFont="1" applyFill="1" applyBorder="1" applyAlignment="1">
      <alignment horizontal="right"/>
    </xf>
    <xf numFmtId="0" fontId="0" fillId="0" borderId="0" xfId="0" applyAlignment="1">
      <alignment horizontal="center" wrapText="1"/>
    </xf>
    <xf numFmtId="0" fontId="16" fillId="0" borderId="4" xfId="0" applyFont="1" applyBorder="1" applyAlignment="1">
      <alignment horizontal="center" wrapText="1"/>
    </xf>
    <xf numFmtId="0" fontId="17" fillId="0" borderId="19" xfId="0" applyNumberFormat="1" applyFont="1" applyBorder="1" applyAlignment="1">
      <alignment horizontal="center" wrapText="1"/>
    </xf>
    <xf numFmtId="0" fontId="17" fillId="0" borderId="28" xfId="0" applyNumberFormat="1" applyFont="1" applyBorder="1" applyAlignment="1">
      <alignment horizontal="center" wrapText="1"/>
    </xf>
    <xf numFmtId="2" fontId="0" fillId="24" borderId="36" xfId="28" applyNumberFormat="1" applyFont="1" applyFill="1" applyBorder="1" applyAlignment="1">
      <alignment horizontal="center"/>
    </xf>
    <xf numFmtId="0" fontId="25" fillId="0" borderId="0" xfId="43" applyFont="1"/>
    <xf numFmtId="0" fontId="26" fillId="0" borderId="0" xfId="43" applyFont="1"/>
    <xf numFmtId="0" fontId="25" fillId="0" borderId="10" xfId="43" applyFont="1" applyBorder="1"/>
    <xf numFmtId="0" fontId="27" fillId="0" borderId="10" xfId="43" applyFont="1" applyBorder="1"/>
    <xf numFmtId="0" fontId="27" fillId="0" borderId="0" xfId="43" applyFont="1"/>
    <xf numFmtId="0" fontId="25" fillId="0" borderId="26" xfId="43" applyFont="1" applyBorder="1" applyAlignment="1">
      <alignment horizontal="center"/>
    </xf>
    <xf numFmtId="0" fontId="25" fillId="0" borderId="27" xfId="43" applyFont="1" applyBorder="1" applyAlignment="1">
      <alignment horizontal="center"/>
    </xf>
    <xf numFmtId="0" fontId="28" fillId="0" borderId="21" xfId="43" applyFont="1" applyBorder="1" applyAlignment="1">
      <alignment horizontal="center"/>
    </xf>
    <xf numFmtId="0" fontId="25" fillId="0" borderId="10" xfId="43" applyFont="1" applyBorder="1" applyAlignment="1">
      <alignment horizontal="center"/>
    </xf>
    <xf numFmtId="0" fontId="25" fillId="0" borderId="9" xfId="43" applyFont="1" applyBorder="1" applyAlignment="1">
      <alignment horizontal="center"/>
    </xf>
    <xf numFmtId="0" fontId="25" fillId="0" borderId="10" xfId="43" applyFont="1" applyBorder="1" applyAlignment="1"/>
    <xf numFmtId="3" fontId="29" fillId="0" borderId="26" xfId="43" applyNumberFormat="1" applyFont="1" applyBorder="1"/>
    <xf numFmtId="3" fontId="29" fillId="0" borderId="10" xfId="43" applyNumberFormat="1" applyFont="1" applyBorder="1"/>
    <xf numFmtId="3" fontId="29" fillId="0" borderId="9" xfId="43" applyNumberFormat="1" applyFont="1" applyBorder="1"/>
    <xf numFmtId="3" fontId="25" fillId="0" borderId="0" xfId="43" applyNumberFormat="1" applyFont="1"/>
    <xf numFmtId="0" fontId="25" fillId="0" borderId="0" xfId="43" applyFont="1" applyAlignment="1">
      <alignment vertical="center"/>
    </xf>
    <xf numFmtId="3" fontId="30" fillId="0" borderId="27" xfId="43" applyNumberFormat="1" applyFont="1" applyBorder="1"/>
    <xf numFmtId="43" fontId="26" fillId="0" borderId="0" xfId="43" applyNumberFormat="1" applyFont="1"/>
    <xf numFmtId="0" fontId="25" fillId="0" borderId="0" xfId="43" applyFont="1" applyAlignment="1">
      <alignment vertical="top"/>
    </xf>
    <xf numFmtId="3" fontId="30" fillId="0" borderId="21" xfId="43" applyNumberFormat="1" applyFont="1" applyBorder="1"/>
    <xf numFmtId="3" fontId="30" fillId="0" borderId="0" xfId="43" applyNumberFormat="1" applyFont="1"/>
    <xf numFmtId="3" fontId="30" fillId="0" borderId="15" xfId="43" applyNumberFormat="1" applyFont="1" applyBorder="1"/>
    <xf numFmtId="3" fontId="30" fillId="0" borderId="26" xfId="43" applyNumberFormat="1" applyFont="1" applyBorder="1"/>
    <xf numFmtId="3" fontId="30" fillId="0" borderId="10" xfId="43" applyNumberFormat="1" applyFont="1" applyBorder="1"/>
    <xf numFmtId="3" fontId="30" fillId="0" borderId="9" xfId="43" applyNumberFormat="1" applyFont="1" applyBorder="1"/>
    <xf numFmtId="0" fontId="25" fillId="0" borderId="4" xfId="43" applyFont="1" applyBorder="1"/>
    <xf numFmtId="3" fontId="30" fillId="0" borderId="4" xfId="43" applyNumberFormat="1" applyFont="1" applyBorder="1"/>
    <xf numFmtId="3" fontId="30" fillId="0" borderId="13" xfId="43" applyNumberFormat="1" applyFont="1" applyBorder="1"/>
    <xf numFmtId="0" fontId="25" fillId="0" borderId="0" xfId="43" applyFont="1" applyBorder="1"/>
    <xf numFmtId="0" fontId="25" fillId="0" borderId="26" xfId="43" applyFont="1" applyBorder="1"/>
    <xf numFmtId="0" fontId="31" fillId="0" borderId="26" xfId="43" applyFont="1" applyBorder="1"/>
    <xf numFmtId="0" fontId="31" fillId="0" borderId="0" xfId="43" applyFont="1" applyBorder="1"/>
    <xf numFmtId="0" fontId="31" fillId="0" borderId="15" xfId="43" applyFont="1" applyBorder="1"/>
    <xf numFmtId="0" fontId="31" fillId="0" borderId="27" xfId="43" applyFont="1" applyBorder="1"/>
    <xf numFmtId="0" fontId="25" fillId="0" borderId="15" xfId="43" applyFont="1" applyBorder="1"/>
    <xf numFmtId="0" fontId="31" fillId="0" borderId="11" xfId="43" applyFont="1" applyBorder="1"/>
    <xf numFmtId="0" fontId="25" fillId="0" borderId="21" xfId="43" applyFont="1" applyBorder="1"/>
    <xf numFmtId="0" fontId="31" fillId="0" borderId="21" xfId="43" applyFont="1" applyBorder="1"/>
    <xf numFmtId="0" fontId="31" fillId="0" borderId="14" xfId="43" applyFont="1" applyBorder="1"/>
    <xf numFmtId="0" fontId="32" fillId="0" borderId="0" xfId="43" applyFont="1"/>
    <xf numFmtId="0" fontId="28" fillId="0" borderId="0" xfId="43" applyFont="1"/>
    <xf numFmtId="0" fontId="29" fillId="0" borderId="0" xfId="43" applyFont="1"/>
    <xf numFmtId="3" fontId="29" fillId="0" borderId="0" xfId="43" applyNumberFormat="1" applyFont="1"/>
    <xf numFmtId="0" fontId="29" fillId="0" borderId="10" xfId="43" applyFont="1" applyBorder="1"/>
    <xf numFmtId="0" fontId="25" fillId="0" borderId="37" xfId="43" applyFont="1" applyBorder="1"/>
    <xf numFmtId="3" fontId="29" fillId="0" borderId="38" xfId="43" applyNumberFormat="1" applyFont="1" applyBorder="1"/>
    <xf numFmtId="0" fontId="29" fillId="0" borderId="39" xfId="43" applyFont="1" applyBorder="1"/>
    <xf numFmtId="3" fontId="30" fillId="0" borderId="40" xfId="43" applyNumberFormat="1" applyFont="1" applyBorder="1"/>
    <xf numFmtId="0" fontId="25" fillId="0" borderId="41" xfId="43" applyFont="1" applyBorder="1"/>
    <xf numFmtId="0" fontId="25" fillId="0" borderId="42" xfId="43" applyFont="1" applyBorder="1"/>
    <xf numFmtId="3" fontId="29" fillId="0" borderId="31" xfId="43" applyNumberFormat="1" applyFont="1" applyBorder="1"/>
    <xf numFmtId="0" fontId="26" fillId="0" borderId="0" xfId="43" applyFont="1" applyBorder="1"/>
    <xf numFmtId="0" fontId="31" fillId="0" borderId="0" xfId="43" applyFont="1"/>
    <xf numFmtId="0" fontId="25" fillId="0" borderId="10" xfId="43" applyFont="1" applyBorder="1" applyAlignment="1">
      <alignment horizontal="left"/>
    </xf>
    <xf numFmtId="0" fontId="26" fillId="0" borderId="10" xfId="43" applyFont="1" applyBorder="1" applyAlignment="1">
      <alignment horizontal="right"/>
    </xf>
    <xf numFmtId="2" fontId="0" fillId="0" borderId="16" xfId="0" applyNumberFormat="1" applyBorder="1" applyAlignment="1">
      <alignment horizontal="center"/>
    </xf>
    <xf numFmtId="0" fontId="35" fillId="0" borderId="0" xfId="0" applyFont="1" applyBorder="1" applyAlignment="1">
      <alignment vertical="center"/>
    </xf>
    <xf numFmtId="0" fontId="36" fillId="0" borderId="0" xfId="0" applyNumberFormat="1" applyFont="1" applyAlignment="1">
      <alignment horizontal="center"/>
    </xf>
    <xf numFmtId="0" fontId="38" fillId="0" borderId="0" xfId="0" applyFont="1"/>
    <xf numFmtId="0" fontId="39" fillId="0" borderId="0" xfId="0" applyFont="1"/>
    <xf numFmtId="0" fontId="40" fillId="24" borderId="0" xfId="0" applyFont="1" applyFill="1" applyAlignment="1">
      <alignment horizontal="center"/>
    </xf>
    <xf numFmtId="0" fontId="34" fillId="24" borderId="0" xfId="0" applyFont="1" applyFill="1" applyAlignment="1">
      <alignment horizontal="center"/>
    </xf>
    <xf numFmtId="0" fontId="37" fillId="24" borderId="22" xfId="0" applyNumberFormat="1" applyFont="1" applyFill="1" applyBorder="1" applyAlignment="1">
      <alignment wrapText="1"/>
    </xf>
    <xf numFmtId="0" fontId="37" fillId="24" borderId="29" xfId="0" applyNumberFormat="1" applyFont="1" applyFill="1" applyBorder="1" applyAlignment="1">
      <alignment wrapText="1"/>
    </xf>
    <xf numFmtId="0" fontId="41" fillId="0" borderId="0" xfId="43" applyFont="1"/>
    <xf numFmtId="3" fontId="41" fillId="0" borderId="0" xfId="43" applyNumberFormat="1" applyFont="1"/>
    <xf numFmtId="3" fontId="18" fillId="0" borderId="0" xfId="52"/>
    <xf numFmtId="0" fontId="18" fillId="0" borderId="0" xfId="52" applyNumberFormat="1"/>
    <xf numFmtId="9" fontId="18" fillId="0" borderId="0" xfId="53"/>
    <xf numFmtId="42" fontId="18" fillId="0" borderId="0" xfId="52" applyNumberFormat="1"/>
    <xf numFmtId="42" fontId="56" fillId="0" borderId="33" xfId="52" applyNumberFormat="1" applyFont="1" applyBorder="1"/>
    <xf numFmtId="0" fontId="56" fillId="0" borderId="0" xfId="52" applyNumberFormat="1" applyFont="1"/>
    <xf numFmtId="9" fontId="57" fillId="27" borderId="33" xfId="55" applyNumberFormat="1" applyFont="1" applyFill="1" applyBorder="1"/>
    <xf numFmtId="42" fontId="18" fillId="0" borderId="33" xfId="52" applyNumberFormat="1" applyFont="1" applyBorder="1"/>
    <xf numFmtId="42" fontId="18" fillId="27" borderId="33" xfId="52" applyNumberFormat="1" applyFont="1" applyFill="1" applyBorder="1"/>
    <xf numFmtId="3" fontId="18" fillId="0" borderId="33" xfId="52" applyFont="1" applyBorder="1"/>
    <xf numFmtId="3" fontId="18" fillId="0" borderId="33" xfId="52" applyFont="1" applyFill="1" applyBorder="1"/>
    <xf numFmtId="166" fontId="56" fillId="0" borderId="0" xfId="52" applyNumberFormat="1" applyFont="1"/>
    <xf numFmtId="9" fontId="57" fillId="27" borderId="0" xfId="53" applyFont="1" applyFill="1"/>
    <xf numFmtId="166" fontId="18" fillId="0" borderId="0" xfId="52" applyNumberFormat="1" applyFont="1"/>
    <xf numFmtId="166" fontId="18" fillId="27" borderId="0" xfId="52" applyNumberFormat="1" applyFont="1" applyFill="1"/>
    <xf numFmtId="9" fontId="18" fillId="0" borderId="0" xfId="53" applyFont="1"/>
    <xf numFmtId="3" fontId="18" fillId="0" borderId="0" xfId="52" applyFont="1" applyFill="1" applyBorder="1"/>
    <xf numFmtId="42" fontId="56" fillId="0" borderId="10" xfId="52" applyNumberFormat="1" applyFont="1" applyBorder="1"/>
    <xf numFmtId="9" fontId="57" fillId="27" borderId="10" xfId="53" applyFont="1" applyFill="1" applyBorder="1"/>
    <xf numFmtId="42" fontId="18" fillId="0" borderId="10" xfId="52" applyNumberFormat="1" applyFont="1" applyBorder="1"/>
    <xf numFmtId="42" fontId="18" fillId="27" borderId="10" xfId="52" applyNumberFormat="1" applyFont="1" applyFill="1" applyBorder="1"/>
    <xf numFmtId="3" fontId="58" fillId="0" borderId="10" xfId="52" applyFont="1" applyBorder="1"/>
    <xf numFmtId="3" fontId="18" fillId="0" borderId="10" xfId="52" applyFont="1" applyBorder="1"/>
    <xf numFmtId="9" fontId="57" fillId="27" borderId="0" xfId="53" applyNumberFormat="1" applyFont="1" applyFill="1"/>
    <xf numFmtId="42" fontId="18" fillId="27" borderId="0" xfId="52" applyNumberFormat="1" applyFill="1"/>
    <xf numFmtId="3" fontId="56" fillId="0" borderId="0" xfId="52" applyFont="1"/>
    <xf numFmtId="0" fontId="56" fillId="0" borderId="0" xfId="55" applyFont="1"/>
    <xf numFmtId="167" fontId="59" fillId="0" borderId="0" xfId="56" applyNumberFormat="1" applyFont="1"/>
    <xf numFmtId="164" fontId="57" fillId="27" borderId="0" xfId="53" applyNumberFormat="1" applyFont="1" applyFill="1"/>
    <xf numFmtId="166" fontId="56" fillId="0" borderId="10" xfId="52" applyNumberFormat="1" applyFont="1" applyBorder="1"/>
    <xf numFmtId="0" fontId="56" fillId="0" borderId="10" xfId="52" applyNumberFormat="1" applyFont="1" applyBorder="1"/>
    <xf numFmtId="42" fontId="18" fillId="0" borderId="10" xfId="52" applyNumberFormat="1" applyBorder="1"/>
    <xf numFmtId="42" fontId="18" fillId="27" borderId="10" xfId="52" applyNumberFormat="1" applyFill="1" applyBorder="1"/>
    <xf numFmtId="9" fontId="18" fillId="0" borderId="10" xfId="53" applyBorder="1"/>
    <xf numFmtId="3" fontId="18" fillId="0" borderId="10" xfId="52" applyBorder="1"/>
    <xf numFmtId="3" fontId="18" fillId="0" borderId="0" xfId="52" applyBorder="1"/>
    <xf numFmtId="0" fontId="56" fillId="0" borderId="30" xfId="55" applyFont="1" applyBorder="1" applyAlignment="1">
      <alignment horizontal="left" wrapText="1"/>
    </xf>
    <xf numFmtId="0" fontId="56" fillId="0" borderId="30" xfId="55" applyNumberFormat="1" applyFont="1" applyBorder="1" applyAlignment="1">
      <alignment horizontal="right" wrapText="1"/>
    </xf>
    <xf numFmtId="3" fontId="18" fillId="27" borderId="0" xfId="52" applyFill="1" applyAlignment="1">
      <alignment wrapText="1"/>
    </xf>
    <xf numFmtId="3" fontId="20" fillId="0" borderId="30" xfId="52" applyFont="1" applyBorder="1" applyAlignment="1">
      <alignment horizontal="center" wrapText="1"/>
    </xf>
    <xf numFmtId="3" fontId="20" fillId="27" borderId="30" xfId="52" applyFont="1" applyFill="1" applyBorder="1" applyAlignment="1">
      <alignment horizontal="center" wrapText="1"/>
    </xf>
    <xf numFmtId="3" fontId="18" fillId="0" borderId="30" xfId="52" applyBorder="1" applyAlignment="1">
      <alignment wrapText="1"/>
    </xf>
    <xf numFmtId="3" fontId="20" fillId="0" borderId="30" xfId="52" applyFont="1" applyBorder="1" applyAlignment="1">
      <alignment wrapText="1"/>
    </xf>
    <xf numFmtId="3" fontId="61" fillId="0" borderId="30" xfId="52" applyFont="1" applyFill="1" applyBorder="1" applyAlignment="1">
      <alignment horizontal="right" wrapText="1"/>
    </xf>
    <xf numFmtId="166" fontId="0" fillId="0" borderId="0" xfId="54" applyNumberFormat="1" applyFont="1"/>
    <xf numFmtId="3" fontId="18" fillId="27" borderId="0" xfId="52" applyFill="1"/>
    <xf numFmtId="166" fontId="20" fillId="0" borderId="10" xfId="54" applyNumberFormat="1" applyFont="1" applyBorder="1"/>
    <xf numFmtId="166" fontId="0" fillId="0" borderId="10" xfId="54" applyNumberFormat="1" applyFont="1" applyBorder="1"/>
    <xf numFmtId="3" fontId="20" fillId="0" borderId="10" xfId="52" applyFont="1" applyBorder="1" applyAlignment="1">
      <alignment horizontal="left" indent="1"/>
    </xf>
    <xf numFmtId="166" fontId="20" fillId="0" borderId="0" xfId="52" applyNumberFormat="1" applyFont="1"/>
    <xf numFmtId="3" fontId="20" fillId="0" borderId="0" xfId="52" applyFont="1" applyAlignment="1">
      <alignment horizontal="left" indent="1"/>
    </xf>
    <xf numFmtId="166" fontId="56" fillId="0" borderId="0" xfId="54" applyNumberFormat="1" applyFont="1"/>
    <xf numFmtId="9" fontId="18" fillId="27" borderId="0" xfId="53" applyFill="1"/>
    <xf numFmtId="3" fontId="61" fillId="0" borderId="0" xfId="52" applyFont="1"/>
    <xf numFmtId="3" fontId="20" fillId="0" borderId="0" xfId="52" applyFont="1"/>
    <xf numFmtId="14" fontId="19" fillId="0" borderId="0" xfId="52" applyNumberFormat="1" applyFont="1" applyAlignment="1">
      <alignment horizontal="center" vertical="center"/>
    </xf>
    <xf numFmtId="3" fontId="18" fillId="0" borderId="0" xfId="52" applyFont="1" applyAlignment="1">
      <alignment horizontal="left"/>
    </xf>
    <xf numFmtId="3" fontId="18" fillId="0" borderId="0" xfId="52" applyFont="1"/>
    <xf numFmtId="164" fontId="18" fillId="0" borderId="0" xfId="53" applyNumberFormat="1" applyFont="1" applyAlignment="1">
      <alignment horizontal="left"/>
    </xf>
    <xf numFmtId="164" fontId="62" fillId="0" borderId="0" xfId="53" applyNumberFormat="1" applyFont="1"/>
    <xf numFmtId="14" fontId="62" fillId="0" borderId="0" xfId="52" applyNumberFormat="1" applyFont="1" applyAlignment="1">
      <alignment horizontal="right"/>
    </xf>
    <xf numFmtId="14" fontId="20" fillId="0" borderId="0" xfId="52" applyNumberFormat="1" applyFont="1" applyAlignment="1">
      <alignment horizontal="right"/>
    </xf>
    <xf numFmtId="3" fontId="13" fillId="0" borderId="0" xfId="52" applyFont="1"/>
    <xf numFmtId="0" fontId="14" fillId="0" borderId="0" xfId="52" applyNumberFormat="1" applyFont="1" applyAlignment="1">
      <alignment horizontal="left"/>
    </xf>
    <xf numFmtId="3" fontId="13" fillId="0" borderId="0" xfId="52" applyFont="1" applyAlignment="1">
      <alignment horizontal="left"/>
    </xf>
    <xf numFmtId="0" fontId="60" fillId="0" borderId="43" xfId="55" applyFont="1" applyBorder="1" applyAlignment="1">
      <alignment horizontal="right" wrapText="1"/>
    </xf>
    <xf numFmtId="3" fontId="18" fillId="0" borderId="0" xfId="52" applyAlignment="1">
      <alignment horizontal="right"/>
    </xf>
    <xf numFmtId="3" fontId="13" fillId="0" borderId="0" xfId="52" applyFont="1" applyAlignment="1">
      <alignment horizontal="right"/>
    </xf>
    <xf numFmtId="3" fontId="61" fillId="0" borderId="0" xfId="52" applyFont="1" applyAlignment="1">
      <alignment horizontal="right"/>
    </xf>
    <xf numFmtId="166" fontId="56" fillId="0" borderId="0" xfId="54" applyNumberFormat="1" applyFont="1" applyAlignment="1">
      <alignment horizontal="right"/>
    </xf>
    <xf numFmtId="44" fontId="2" fillId="0" borderId="15" xfId="52" applyNumberFormat="1" applyFont="1" applyBorder="1" applyAlignment="1">
      <alignment horizontal="right"/>
    </xf>
    <xf numFmtId="44" fontId="2" fillId="0" borderId="9" xfId="54" applyFont="1" applyBorder="1" applyAlignment="1">
      <alignment horizontal="right"/>
    </xf>
    <xf numFmtId="44" fontId="2" fillId="0" borderId="15" xfId="54" applyFont="1" applyBorder="1" applyAlignment="1">
      <alignment horizontal="right"/>
    </xf>
    <xf numFmtId="44" fontId="2" fillId="0" borderId="35" xfId="54" applyFont="1" applyBorder="1" applyAlignment="1">
      <alignment horizontal="right"/>
    </xf>
    <xf numFmtId="3" fontId="20" fillId="0" borderId="0" xfId="52" applyFont="1" applyAlignment="1">
      <alignment horizontal="left"/>
    </xf>
    <xf numFmtId="3" fontId="18" fillId="0" borderId="30" xfId="52" applyBorder="1" applyAlignment="1">
      <alignment horizontal="center" vertical="top" wrapText="1"/>
    </xf>
    <xf numFmtId="0" fontId="56" fillId="0" borderId="30" xfId="55" applyNumberFormat="1" applyFont="1" applyBorder="1" applyAlignment="1">
      <alignment horizontal="left" wrapText="1"/>
    </xf>
    <xf numFmtId="3" fontId="18" fillId="0" borderId="0" xfId="52" applyAlignment="1">
      <alignment horizontal="left"/>
    </xf>
    <xf numFmtId="4" fontId="2" fillId="0" borderId="15" xfId="28" applyFont="1" applyBorder="1" applyAlignment="1">
      <alignment horizontal="right"/>
    </xf>
    <xf numFmtId="3" fontId="64" fillId="0" borderId="0" xfId="52" applyFont="1"/>
    <xf numFmtId="42" fontId="64" fillId="0" borderId="0" xfId="52" applyNumberFormat="1" applyFont="1"/>
    <xf numFmtId="3" fontId="18" fillId="0" borderId="44" xfId="52" applyBorder="1"/>
    <xf numFmtId="3" fontId="18" fillId="0" borderId="46" xfId="52" applyBorder="1"/>
    <xf numFmtId="3" fontId="18" fillId="0" borderId="47" xfId="52" applyBorder="1"/>
    <xf numFmtId="3" fontId="20" fillId="0" borderId="45" xfId="52" applyFont="1" applyBorder="1" applyAlignment="1">
      <alignment wrapText="1"/>
    </xf>
    <xf numFmtId="0" fontId="29" fillId="0" borderId="0" xfId="52" applyNumberFormat="1" applyFont="1" applyAlignment="1" applyProtection="1">
      <alignment horizontal="left" indent="1"/>
      <protection locked="0"/>
    </xf>
    <xf numFmtId="4" fontId="18" fillId="0" borderId="0" xfId="28" applyFont="1"/>
    <xf numFmtId="0" fontId="61" fillId="0" borderId="30" xfId="55" applyNumberFormat="1" applyFont="1" applyBorder="1" applyAlignment="1">
      <alignment horizontal="left"/>
    </xf>
    <xf numFmtId="44" fontId="56" fillId="0" borderId="0" xfId="52" applyNumberFormat="1" applyFont="1"/>
    <xf numFmtId="3" fontId="18" fillId="0" borderId="0" xfId="56" applyNumberFormat="1"/>
    <xf numFmtId="3" fontId="18" fillId="0" borderId="0" xfId="52" applyNumberFormat="1" applyBorder="1" applyAlignment="1"/>
    <xf numFmtId="42" fontId="18" fillId="0" borderId="0" xfId="52" applyNumberFormat="1" applyFill="1"/>
    <xf numFmtId="42" fontId="18" fillId="0" borderId="10" xfId="52" applyNumberFormat="1" applyFill="1" applyBorder="1"/>
    <xf numFmtId="14" fontId="18" fillId="0" borderId="0" xfId="52" applyNumberFormat="1" applyFont="1" applyAlignment="1">
      <alignment horizontal="left"/>
    </xf>
    <xf numFmtId="14" fontId="18" fillId="0" borderId="0" xfId="52" applyNumberFormat="1"/>
    <xf numFmtId="164" fontId="18" fillId="0" borderId="0" xfId="53" applyNumberFormat="1"/>
    <xf numFmtId="0" fontId="13" fillId="0" borderId="0" xfId="0" applyNumberFormat="1" applyFont="1" applyAlignment="1" applyProtection="1">
      <alignment horizontal="left"/>
      <protection locked="0"/>
    </xf>
    <xf numFmtId="17" fontId="56" fillId="0" borderId="30" xfId="55" applyNumberFormat="1" applyFont="1" applyBorder="1" applyAlignment="1">
      <alignment horizontal="left" wrapText="1"/>
    </xf>
    <xf numFmtId="0" fontId="29" fillId="0" borderId="0" xfId="52" applyNumberFormat="1" applyFont="1" applyAlignment="1" applyProtection="1">
      <alignment horizontal="left" indent="1"/>
      <protection locked="0"/>
    </xf>
    <xf numFmtId="0" fontId="25" fillId="0" borderId="26" xfId="43" applyFont="1" applyBorder="1" applyAlignment="1">
      <alignment horizontal="center" vertical="center"/>
    </xf>
    <xf numFmtId="0" fontId="25" fillId="0" borderId="27" xfId="43" applyFont="1" applyBorder="1" applyAlignment="1">
      <alignment horizontal="center" vertical="center"/>
    </xf>
    <xf numFmtId="0" fontId="25" fillId="0" borderId="21" xfId="43" applyFont="1" applyBorder="1" applyAlignment="1">
      <alignment horizontal="center" vertical="center"/>
    </xf>
    <xf numFmtId="0" fontId="25" fillId="0" borderId="4" xfId="43" applyFont="1" applyBorder="1" applyAlignment="1">
      <alignment horizontal="right"/>
    </xf>
    <xf numFmtId="0" fontId="33" fillId="0" borderId="4" xfId="43" applyFont="1" applyBorder="1" applyAlignment="1">
      <alignment horizontal="left"/>
    </xf>
    <xf numFmtId="0" fontId="29" fillId="0" borderId="0" xfId="52" applyNumberFormat="1" applyFont="1" applyAlignment="1" applyProtection="1">
      <alignment horizontal="left" indent="1"/>
      <protection locked="0"/>
    </xf>
    <xf numFmtId="10" fontId="18" fillId="0" borderId="0" xfId="46" applyNumberFormat="1" applyFont="1"/>
    <xf numFmtId="10" fontId="18" fillId="0" borderId="0" xfId="53" applyNumberFormat="1" applyFont="1"/>
    <xf numFmtId="3" fontId="18" fillId="0" borderId="15" xfId="52" applyBorder="1"/>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56" xr:uid="{00000000-0005-0000-0000-00001C000000}"/>
    <cellStyle name="Comma 3" xfId="57" xr:uid="{00000000-0005-0000-0000-00001D000000}"/>
    <cellStyle name="Comma0" xfId="29" xr:uid="{00000000-0005-0000-0000-00001E000000}"/>
    <cellStyle name="Currency" xfId="30" builtinId="4"/>
    <cellStyle name="Currency 2" xfId="51" xr:uid="{00000000-0005-0000-0000-000020000000}"/>
    <cellStyle name="Currency 3" xfId="54" xr:uid="{00000000-0005-0000-0000-000021000000}"/>
    <cellStyle name="Currency0" xfId="31" xr:uid="{00000000-0005-0000-0000-000022000000}"/>
    <cellStyle name="Date" xfId="32" xr:uid="{00000000-0005-0000-0000-000023000000}"/>
    <cellStyle name="Explanatory Text" xfId="33" builtinId="53" customBuiltin="1"/>
    <cellStyle name="Fixed" xfId="34" xr:uid="{00000000-0005-0000-0000-000025000000}"/>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input" xfId="40" xr:uid="{00000000-0005-0000-0000-00002B000000}"/>
    <cellStyle name="Linked Cell" xfId="41" builtinId="24" customBuiltin="1"/>
    <cellStyle name="Neutral" xfId="42" builtinId="28" customBuiltin="1"/>
    <cellStyle name="Neutral 2" xfId="58" xr:uid="{00000000-0005-0000-0000-00002E000000}"/>
    <cellStyle name="Normal" xfId="0" builtinId="0"/>
    <cellStyle name="Normal 2" xfId="50" xr:uid="{00000000-0005-0000-0000-000030000000}"/>
    <cellStyle name="Normal 3" xfId="55" xr:uid="{00000000-0005-0000-0000-000031000000}"/>
    <cellStyle name="Normal 4" xfId="60" xr:uid="{00000000-0005-0000-0000-000032000000}"/>
    <cellStyle name="Normal_05-NIH" xfId="43" xr:uid="{00000000-0005-0000-0000-000033000000}"/>
    <cellStyle name="Normal2" xfId="52" xr:uid="{00000000-0005-0000-0000-000034000000}"/>
    <cellStyle name="Note" xfId="44" builtinId="10" customBuiltin="1"/>
    <cellStyle name="Output" xfId="45" builtinId="21" customBuiltin="1"/>
    <cellStyle name="Percent" xfId="46" builtinId="5"/>
    <cellStyle name="Percent 2" xfId="53" xr:uid="{00000000-0005-0000-0000-000038000000}"/>
    <cellStyle name="Percent 3" xfId="59" xr:uid="{00000000-0005-0000-0000-000039000000}"/>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238125</xdr:colOff>
      <xdr:row>58</xdr:row>
      <xdr:rowOff>133350</xdr:rowOff>
    </xdr:from>
    <xdr:to>
      <xdr:col>6</xdr:col>
      <xdr:colOff>676275</xdr:colOff>
      <xdr:row>58</xdr:row>
      <xdr:rowOff>133350</xdr:rowOff>
    </xdr:to>
    <xdr:sp macro="" textlink="">
      <xdr:nvSpPr>
        <xdr:cNvPr id="1025" name="Line 1">
          <a:extLst>
            <a:ext uri="{FF2B5EF4-FFF2-40B4-BE49-F238E27FC236}">
              <a16:creationId xmlns:a16="http://schemas.microsoft.com/office/drawing/2014/main" id="{00000000-0008-0000-0500-000001040000}"/>
            </a:ext>
          </a:extLst>
        </xdr:cNvPr>
        <xdr:cNvSpPr>
          <a:spLocks noChangeShapeType="1"/>
        </xdr:cNvSpPr>
      </xdr:nvSpPr>
      <xdr:spPr bwMode="auto">
        <a:xfrm>
          <a:off x="3048000" y="10715625"/>
          <a:ext cx="438150" cy="0"/>
        </a:xfrm>
        <a:prstGeom prst="line">
          <a:avLst/>
        </a:prstGeom>
        <a:noFill/>
        <a:ln w="9525">
          <a:solidFill>
            <a:srgbClr val="000000"/>
          </a:solidFill>
          <a:round/>
          <a:headEnd/>
          <a:tailEnd/>
        </a:ln>
      </xdr:spPr>
    </xdr:sp>
    <xdr:clientData/>
  </xdr:twoCellAnchor>
  <xdr:twoCellAnchor editAs="oneCell">
    <xdr:from>
      <xdr:col>0</xdr:col>
      <xdr:colOff>28575</xdr:colOff>
      <xdr:row>60</xdr:row>
      <xdr:rowOff>9525</xdr:rowOff>
    </xdr:from>
    <xdr:to>
      <xdr:col>0</xdr:col>
      <xdr:colOff>152400</xdr:colOff>
      <xdr:row>61</xdr:row>
      <xdr:rowOff>0</xdr:rowOff>
    </xdr:to>
    <xdr:pic>
      <xdr:nvPicPr>
        <xdr:cNvPr id="1026" name="Picture 2">
          <a:extLst>
            <a:ext uri="{FF2B5EF4-FFF2-40B4-BE49-F238E27FC236}">
              <a16:creationId xmlns:a16="http://schemas.microsoft.com/office/drawing/2014/main" id="{00000000-0008-0000-05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0896600"/>
          <a:ext cx="123825" cy="133350"/>
        </a:xfrm>
        <a:prstGeom prst="rect">
          <a:avLst/>
        </a:prstGeom>
        <a:noFill/>
        <a:ln w="1">
          <a:noFill/>
          <a:miter lim="800000"/>
          <a:headEnd/>
          <a:tailEnd/>
        </a:ln>
        <a:effectLst/>
      </xdr:spPr>
    </xdr:pic>
    <xdr:clientData/>
  </xdr:twoCellAnchor>
  <xdr:twoCellAnchor editAs="oneCell">
    <xdr:from>
      <xdr:col>9</xdr:col>
      <xdr:colOff>790575</xdr:colOff>
      <xdr:row>60</xdr:row>
      <xdr:rowOff>9525</xdr:rowOff>
    </xdr:from>
    <xdr:to>
      <xdr:col>9</xdr:col>
      <xdr:colOff>904875</xdr:colOff>
      <xdr:row>61</xdr:row>
      <xdr:rowOff>0</xdr:rowOff>
    </xdr:to>
    <xdr:pic>
      <xdr:nvPicPr>
        <xdr:cNvPr id="1027" name="Picture 3">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29375" y="10896600"/>
          <a:ext cx="114300" cy="133350"/>
        </a:xfrm>
        <a:prstGeom prst="rect">
          <a:avLst/>
        </a:prstGeom>
        <a:noFill/>
        <a:ln w="1">
          <a:noFill/>
          <a:miter lim="800000"/>
          <a:headEnd/>
          <a:tailE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ome\Documents\Active%20Docs\Proposals%20by%20PI\Strauss\8_19%20Strauss%20RFA%20U01\Final%20Docs\Base%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6_01_2016%20P30%20HIV%20Admin%20supplement\Volpp%20Supplement\volpp_HIVsupp_budget_05-24-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spa.iastate.edu/Documents/02-NIH_modular_budget-05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cs\anonymous\nih_modular_budg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Yr"/>
      <sheetName val="All Yrs"/>
    </sheetNames>
    <sheetDataSet>
      <sheetData sheetId="0">
        <row r="19">
          <cell r="L19">
            <v>70107</v>
          </cell>
        </row>
        <row r="21">
          <cell r="L21">
            <v>0</v>
          </cell>
        </row>
        <row r="25">
          <cell r="L25">
            <v>8500</v>
          </cell>
        </row>
        <row r="32">
          <cell r="L32">
            <v>5000</v>
          </cell>
        </row>
        <row r="34">
          <cell r="L34">
            <v>12000</v>
          </cell>
        </row>
        <row r="36">
          <cell r="L36">
            <v>0</v>
          </cell>
        </row>
        <row r="44">
          <cell r="L44">
            <v>2493</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Year 2"/>
      <sheetName val="Year 3"/>
      <sheetName val="Year 4"/>
      <sheetName val="Year 5"/>
      <sheetName val="Cumulative"/>
      <sheetName val="All Years"/>
      <sheetName val="Cont Yrs"/>
      <sheetName val="HEDAP"/>
      <sheetName val="WTH"/>
      <sheetName val="WTH personnel"/>
    </sheetNames>
    <sheetDataSet>
      <sheetData sheetId="0">
        <row r="12">
          <cell r="M12">
            <v>0.32200000000000001</v>
          </cell>
        </row>
      </sheetData>
      <sheetData sheetId="1"/>
      <sheetData sheetId="2"/>
      <sheetData sheetId="3"/>
      <sheetData sheetId="4"/>
      <sheetData sheetId="5"/>
      <sheetData sheetId="6"/>
      <sheetData sheetId="7">
        <row r="4">
          <cell r="E4">
            <v>0.6</v>
          </cell>
        </row>
      </sheetData>
      <sheetData sheetId="8"/>
      <sheetData sheetId="9"/>
      <sheetData sheetId="10">
        <row r="11">
          <cell r="BB11">
            <v>0.32200000000000001</v>
          </cell>
        </row>
        <row r="12">
          <cell r="BB12">
            <v>0.34500000000000003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Page"/>
      <sheetName val="Budget for Modular Grant"/>
      <sheetName val="Mod Justification"/>
      <sheetName val="Mod Checklist"/>
    </sheetNames>
    <sheetDataSet>
      <sheetData sheetId="0"/>
      <sheetData sheetId="1" refreshError="1">
        <row r="13">
          <cell r="C13">
            <v>0.46</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for Modular Grant"/>
      <sheetName val="Mod Justification"/>
    </sheetNames>
    <sheetDataSet>
      <sheetData sheetId="0" refreshError="1">
        <row r="13">
          <cell r="G13">
            <v>1</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79"/>
  <sheetViews>
    <sheetView workbookViewId="0"/>
  </sheetViews>
  <sheetFormatPr defaultColWidth="11.42578125" defaultRowHeight="12"/>
  <cols>
    <col min="1" max="1" width="2.140625" customWidth="1"/>
    <col min="2" max="3" width="18.140625" customWidth="1"/>
    <col min="4" max="4" width="9.140625" customWidth="1"/>
    <col min="5" max="5" width="11.42578125" customWidth="1"/>
    <col min="6" max="11" width="9.140625" customWidth="1"/>
    <col min="12" max="12" width="11.42578125" customWidth="1"/>
    <col min="13" max="13" width="11.42578125" hidden="1" customWidth="1"/>
    <col min="14" max="14" width="12" hidden="1" customWidth="1"/>
    <col min="15" max="15" width="11.42578125" hidden="1" customWidth="1"/>
    <col min="16" max="16" width="11.42578125" style="70" hidden="1" customWidth="1"/>
  </cols>
  <sheetData>
    <row r="1" spans="1:16" ht="23.1" customHeight="1" thickBot="1">
      <c r="A1" s="41"/>
      <c r="B1" s="139" t="s">
        <v>65</v>
      </c>
      <c r="C1" s="139"/>
      <c r="D1" s="42"/>
      <c r="E1" s="43"/>
      <c r="M1" s="3"/>
      <c r="N1" s="4" t="s">
        <v>26</v>
      </c>
      <c r="O1" s="5">
        <v>0.29899999999999999</v>
      </c>
    </row>
    <row r="2" spans="1:16" ht="11.1" customHeight="1">
      <c r="A2" s="44"/>
      <c r="B2" s="44"/>
      <c r="C2" s="44"/>
      <c r="D2" s="44"/>
      <c r="E2" s="44"/>
      <c r="M2" s="1"/>
      <c r="N2" s="2"/>
      <c r="O2" s="6"/>
    </row>
    <row r="3" spans="1:16" ht="11.1" customHeight="1">
      <c r="A3" s="2"/>
      <c r="B3" s="2"/>
      <c r="C3" s="2"/>
      <c r="D3" s="2"/>
      <c r="E3" s="7"/>
      <c r="M3" s="1"/>
      <c r="N3" s="2" t="s">
        <v>27</v>
      </c>
      <c r="O3" s="8">
        <v>9.7000000000000003E-2</v>
      </c>
    </row>
    <row r="4" spans="1:16" ht="14.1" customHeight="1">
      <c r="A4" s="45"/>
      <c r="B4" s="45"/>
      <c r="C4" s="45"/>
      <c r="D4" s="45"/>
      <c r="E4" s="46"/>
      <c r="M4" s="1"/>
      <c r="N4" s="48" t="s">
        <v>33</v>
      </c>
      <c r="O4" s="49">
        <v>186600</v>
      </c>
    </row>
    <row r="5" spans="1:16" ht="12" customHeight="1">
      <c r="A5" s="61"/>
      <c r="B5" s="62"/>
      <c r="C5" s="62"/>
      <c r="D5" s="62"/>
      <c r="E5" s="63"/>
      <c r="M5" s="16"/>
      <c r="N5" s="67" t="s">
        <v>7</v>
      </c>
      <c r="O5" s="68" t="s">
        <v>8</v>
      </c>
    </row>
    <row r="6" spans="1:16" ht="12" customHeight="1">
      <c r="A6" s="64" t="s">
        <v>16</v>
      </c>
      <c r="B6" s="65"/>
      <c r="C6" s="65"/>
      <c r="D6" s="65"/>
      <c r="E6" s="66"/>
      <c r="M6" s="2"/>
      <c r="N6" s="73">
        <v>0</v>
      </c>
      <c r="O6" s="74">
        <v>12</v>
      </c>
    </row>
    <row r="7" spans="1:16" s="47" customFormat="1" ht="23.1" customHeight="1">
      <c r="A7" s="50"/>
      <c r="B7" s="51" t="e">
        <f>#REF!</f>
        <v>#REF!</v>
      </c>
      <c r="C7" s="51" t="e">
        <f>#REF!</f>
        <v>#REF!</v>
      </c>
      <c r="D7" s="79" t="e">
        <f>#REF!</f>
        <v>#REF!</v>
      </c>
      <c r="E7" s="60" t="e">
        <f>#REF!</f>
        <v>#REF!</v>
      </c>
      <c r="L7" s="78" t="s">
        <v>31</v>
      </c>
      <c r="M7" s="60" t="s">
        <v>17</v>
      </c>
      <c r="N7" s="75" t="s">
        <v>19</v>
      </c>
      <c r="O7" s="76" t="s">
        <v>18</v>
      </c>
      <c r="P7" s="70"/>
    </row>
    <row r="8" spans="1:16" ht="27" customHeight="1">
      <c r="A8" s="22"/>
      <c r="B8" s="21" t="e">
        <f>#REF!</f>
        <v>#REF!</v>
      </c>
      <c r="C8" s="21" t="e">
        <f>#REF!</f>
        <v>#REF!</v>
      </c>
      <c r="D8" s="80" t="e">
        <f>#REF!</f>
        <v>#REF!</v>
      </c>
      <c r="E8" s="24" t="e">
        <f>#REF!</f>
        <v>#REF!</v>
      </c>
      <c r="L8" s="69" t="s">
        <v>10</v>
      </c>
      <c r="M8" s="20" t="e">
        <f t="shared" ref="M8:M19" si="0">ROUND(N8/12*$N$6+O8/12*$O$6,0)</f>
        <v>#REF!</v>
      </c>
      <c r="N8" s="77" t="e">
        <f>#REF!</f>
        <v>#REF!</v>
      </c>
      <c r="O8" s="20" t="e">
        <f t="shared" ref="O8:O19" si="1">ROUND(N8*P8,0)</f>
        <v>#REF!</v>
      </c>
      <c r="P8" s="82" t="e">
        <f>#REF!</f>
        <v>#REF!</v>
      </c>
    </row>
    <row r="9" spans="1:16" ht="27" customHeight="1">
      <c r="A9" s="22"/>
      <c r="B9" s="23" t="e">
        <f>#REF!</f>
        <v>#REF!</v>
      </c>
      <c r="C9" s="23" t="e">
        <f>#REF!</f>
        <v>#REF!</v>
      </c>
      <c r="D9" s="80" t="e">
        <f>#REF!</f>
        <v>#REF!</v>
      </c>
      <c r="E9" s="25" t="e">
        <f>#REF!</f>
        <v>#REF!</v>
      </c>
      <c r="L9" s="69" t="s">
        <v>10</v>
      </c>
      <c r="M9" s="20" t="e">
        <f t="shared" si="0"/>
        <v>#REF!</v>
      </c>
      <c r="N9" s="77" t="e">
        <f>#REF!</f>
        <v>#REF!</v>
      </c>
      <c r="O9" s="20" t="e">
        <f t="shared" si="1"/>
        <v>#REF!</v>
      </c>
      <c r="P9" s="71" t="e">
        <f>#REF!</f>
        <v>#REF!</v>
      </c>
    </row>
    <row r="10" spans="1:16" ht="27" customHeight="1">
      <c r="A10" s="22"/>
      <c r="B10" s="23" t="e">
        <f>#REF!</f>
        <v>#REF!</v>
      </c>
      <c r="C10" s="23" t="e">
        <f>#REF!</f>
        <v>#REF!</v>
      </c>
      <c r="D10" s="80" t="e">
        <f>#REF!</f>
        <v>#REF!</v>
      </c>
      <c r="E10" s="25" t="e">
        <f>#REF!</f>
        <v>#REF!</v>
      </c>
      <c r="L10" s="69" t="s">
        <v>10</v>
      </c>
      <c r="M10" s="20" t="e">
        <f t="shared" si="0"/>
        <v>#REF!</v>
      </c>
      <c r="N10" s="77" t="e">
        <f>#REF!</f>
        <v>#REF!</v>
      </c>
      <c r="O10" s="20" t="e">
        <f t="shared" si="1"/>
        <v>#REF!</v>
      </c>
      <c r="P10" s="71" t="e">
        <f>#REF!</f>
        <v>#REF!</v>
      </c>
    </row>
    <row r="11" spans="1:16" ht="27" customHeight="1">
      <c r="A11" s="22"/>
      <c r="B11" s="21" t="e">
        <f>#REF!</f>
        <v>#REF!</v>
      </c>
      <c r="C11" s="21" t="e">
        <f>#REF!</f>
        <v>#REF!</v>
      </c>
      <c r="D11" s="80" t="e">
        <f>#REF!</f>
        <v>#REF!</v>
      </c>
      <c r="E11" s="25" t="e">
        <f>#REF!</f>
        <v>#REF!</v>
      </c>
      <c r="L11" s="69" t="s">
        <v>10</v>
      </c>
      <c r="M11" s="20" t="e">
        <f t="shared" si="0"/>
        <v>#REF!</v>
      </c>
      <c r="N11" s="77" t="e">
        <f>#REF!</f>
        <v>#REF!</v>
      </c>
      <c r="O11" s="20" t="e">
        <f t="shared" si="1"/>
        <v>#REF!</v>
      </c>
      <c r="P11" s="72" t="e">
        <f>#REF!</f>
        <v>#REF!</v>
      </c>
    </row>
    <row r="12" spans="1:16" ht="27" customHeight="1">
      <c r="A12" s="22"/>
      <c r="B12" s="21" t="e">
        <f>#REF!</f>
        <v>#REF!</v>
      </c>
      <c r="C12" s="21" t="e">
        <f>#REF!</f>
        <v>#REF!</v>
      </c>
      <c r="D12" s="80" t="e">
        <f>#REF!</f>
        <v>#REF!</v>
      </c>
      <c r="E12" s="25" t="e">
        <f>#REF!</f>
        <v>#REF!</v>
      </c>
      <c r="L12" s="69" t="s">
        <v>10</v>
      </c>
      <c r="M12" s="20" t="e">
        <f t="shared" si="0"/>
        <v>#REF!</v>
      </c>
      <c r="N12" s="77" t="e">
        <f>#REF!</f>
        <v>#REF!</v>
      </c>
      <c r="O12" s="20" t="e">
        <f t="shared" si="1"/>
        <v>#REF!</v>
      </c>
      <c r="P12" s="72" t="e">
        <f>#REF!</f>
        <v>#REF!</v>
      </c>
    </row>
    <row r="13" spans="1:16" ht="27" customHeight="1">
      <c r="A13" s="22"/>
      <c r="B13" s="21" t="e">
        <f>#REF!</f>
        <v>#REF!</v>
      </c>
      <c r="C13" s="21" t="e">
        <f>#REF!</f>
        <v>#REF!</v>
      </c>
      <c r="D13" s="80" t="e">
        <f>#REF!</f>
        <v>#REF!</v>
      </c>
      <c r="E13" s="25" t="e">
        <f>#REF!</f>
        <v>#REF!</v>
      </c>
      <c r="L13" s="69" t="s">
        <v>10</v>
      </c>
      <c r="M13" s="20" t="e">
        <f t="shared" ref="M13:M18" si="2">ROUND(N13/12*$N$6+O13/12*$O$6,0)</f>
        <v>#REF!</v>
      </c>
      <c r="N13" s="77" t="e">
        <f>#REF!</f>
        <v>#REF!</v>
      </c>
      <c r="O13" s="20" t="e">
        <f t="shared" ref="O13:O18" si="3">ROUND(N13*P13,0)</f>
        <v>#REF!</v>
      </c>
      <c r="P13" s="72" t="e">
        <f>#REF!</f>
        <v>#REF!</v>
      </c>
    </row>
    <row r="14" spans="1:16" ht="27" customHeight="1">
      <c r="A14" s="22"/>
      <c r="B14" s="21" t="e">
        <f>#REF!</f>
        <v>#REF!</v>
      </c>
      <c r="C14" s="21" t="e">
        <f>#REF!</f>
        <v>#REF!</v>
      </c>
      <c r="D14" s="80" t="e">
        <f>#REF!</f>
        <v>#REF!</v>
      </c>
      <c r="E14" s="25" t="e">
        <f>#REF!</f>
        <v>#REF!</v>
      </c>
      <c r="L14" s="69" t="s">
        <v>10</v>
      </c>
      <c r="M14" s="20" t="e">
        <f t="shared" si="2"/>
        <v>#REF!</v>
      </c>
      <c r="N14" s="77" t="e">
        <f>#REF!</f>
        <v>#REF!</v>
      </c>
      <c r="O14" s="20" t="e">
        <f t="shared" si="3"/>
        <v>#REF!</v>
      </c>
      <c r="P14" s="72" t="e">
        <f>#REF!</f>
        <v>#REF!</v>
      </c>
    </row>
    <row r="15" spans="1:16" ht="27" customHeight="1">
      <c r="A15" s="22"/>
      <c r="B15" s="21" t="e">
        <f>#REF!</f>
        <v>#REF!</v>
      </c>
      <c r="C15" s="21" t="e">
        <f>#REF!</f>
        <v>#REF!</v>
      </c>
      <c r="D15" s="80" t="e">
        <f>#REF!</f>
        <v>#REF!</v>
      </c>
      <c r="E15" s="25" t="e">
        <f>#REF!</f>
        <v>#REF!</v>
      </c>
      <c r="L15" s="69" t="s">
        <v>10</v>
      </c>
      <c r="M15" s="20" t="e">
        <f t="shared" si="2"/>
        <v>#REF!</v>
      </c>
      <c r="N15" s="77" t="e">
        <f>#REF!</f>
        <v>#REF!</v>
      </c>
      <c r="O15" s="20" t="e">
        <f t="shared" si="3"/>
        <v>#REF!</v>
      </c>
      <c r="P15" s="72" t="e">
        <f>#REF!</f>
        <v>#REF!</v>
      </c>
    </row>
    <row r="16" spans="1:16" ht="27" customHeight="1">
      <c r="A16" s="22"/>
      <c r="B16" s="21" t="e">
        <f>#REF!</f>
        <v>#REF!</v>
      </c>
      <c r="C16" s="21" t="e">
        <f>#REF!</f>
        <v>#REF!</v>
      </c>
      <c r="D16" s="80" t="e">
        <f>#REF!</f>
        <v>#REF!</v>
      </c>
      <c r="E16" s="25" t="e">
        <f>#REF!</f>
        <v>#REF!</v>
      </c>
      <c r="L16" s="69" t="s">
        <v>10</v>
      </c>
      <c r="M16" s="20" t="e">
        <f t="shared" si="2"/>
        <v>#REF!</v>
      </c>
      <c r="N16" s="77" t="e">
        <f>#REF!</f>
        <v>#REF!</v>
      </c>
      <c r="O16" s="20" t="e">
        <f t="shared" si="3"/>
        <v>#REF!</v>
      </c>
      <c r="P16" s="72" t="e">
        <f>#REF!</f>
        <v>#REF!</v>
      </c>
    </row>
    <row r="17" spans="1:16" ht="27" customHeight="1">
      <c r="A17" s="22"/>
      <c r="B17" s="21" t="e">
        <f>#REF!</f>
        <v>#REF!</v>
      </c>
      <c r="C17" s="21" t="e">
        <f>#REF!</f>
        <v>#REF!</v>
      </c>
      <c r="D17" s="80" t="e">
        <f>#REF!</f>
        <v>#REF!</v>
      </c>
      <c r="E17" s="25" t="e">
        <f>#REF!</f>
        <v>#REF!</v>
      </c>
      <c r="L17" s="69" t="s">
        <v>10</v>
      </c>
      <c r="M17" s="20" t="e">
        <f t="shared" si="2"/>
        <v>#REF!</v>
      </c>
      <c r="N17" s="77" t="e">
        <f>#REF!</f>
        <v>#REF!</v>
      </c>
      <c r="O17" s="20" t="e">
        <f t="shared" si="3"/>
        <v>#REF!</v>
      </c>
      <c r="P17" s="72" t="e">
        <f>#REF!</f>
        <v>#REF!</v>
      </c>
    </row>
    <row r="18" spans="1:16" ht="27" customHeight="1">
      <c r="A18" s="22"/>
      <c r="B18" s="21" t="e">
        <f>#REF!</f>
        <v>#REF!</v>
      </c>
      <c r="C18" s="21" t="e">
        <f>#REF!</f>
        <v>#REF!</v>
      </c>
      <c r="D18" s="80" t="e">
        <f>#REF!</f>
        <v>#REF!</v>
      </c>
      <c r="E18" s="145" t="e">
        <f>#REF!</f>
        <v>#REF!</v>
      </c>
      <c r="L18" s="144" t="s">
        <v>32</v>
      </c>
      <c r="M18" s="20" t="e">
        <f t="shared" si="2"/>
        <v>#REF!</v>
      </c>
      <c r="N18" s="77" t="e">
        <f>#REF!</f>
        <v>#REF!</v>
      </c>
      <c r="O18" s="20" t="e">
        <f t="shared" si="3"/>
        <v>#REF!</v>
      </c>
      <c r="P18" s="72" t="e">
        <f>#REF!</f>
        <v>#REF!</v>
      </c>
    </row>
    <row r="19" spans="1:16" ht="27" customHeight="1">
      <c r="A19" s="52"/>
      <c r="B19" s="53" t="e">
        <f>#REF!</f>
        <v>#REF!</v>
      </c>
      <c r="C19" s="53" t="e">
        <f>#REF!</f>
        <v>#REF!</v>
      </c>
      <c r="D19" s="81" t="e">
        <f>#REF!</f>
        <v>#REF!</v>
      </c>
      <c r="E19" s="146" t="e">
        <f>#REF!</f>
        <v>#REF!</v>
      </c>
      <c r="L19" s="143" t="s">
        <v>32</v>
      </c>
      <c r="M19" s="20" t="e">
        <f t="shared" si="0"/>
        <v>#REF!</v>
      </c>
      <c r="N19" s="77" t="e">
        <f>#REF!</f>
        <v>#REF!</v>
      </c>
      <c r="O19" s="20" t="e">
        <f t="shared" si="1"/>
        <v>#REF!</v>
      </c>
      <c r="P19" s="72" t="e">
        <f>#REF!</f>
        <v>#REF!</v>
      </c>
    </row>
    <row r="20" spans="1:16" ht="25.35" customHeight="1">
      <c r="A20" s="9"/>
      <c r="B20" s="10"/>
      <c r="C20" s="10"/>
      <c r="D20" s="10"/>
      <c r="E20" s="11" t="s">
        <v>28</v>
      </c>
    </row>
    <row r="21" spans="1:16" ht="17.100000000000001" customHeight="1">
      <c r="A21" s="12" t="s">
        <v>11</v>
      </c>
      <c r="B21" s="13"/>
      <c r="C21" s="13"/>
      <c r="D21" s="13"/>
      <c r="E21" s="13"/>
    </row>
    <row r="22" spans="1:16" ht="22.35" customHeight="1">
      <c r="A22" s="26"/>
      <c r="B22" s="27" t="e">
        <f>#REF!</f>
        <v>#REF!</v>
      </c>
      <c r="C22" s="27"/>
      <c r="D22" s="28"/>
      <c r="E22" s="27"/>
      <c r="P22" s="138" t="e">
        <f>#REF!</f>
        <v>#REF!</v>
      </c>
    </row>
    <row r="23" spans="1:16" ht="15" customHeight="1">
      <c r="A23" s="12" t="s">
        <v>29</v>
      </c>
      <c r="B23" s="13"/>
      <c r="C23" s="13"/>
      <c r="D23" s="13"/>
      <c r="E23" s="30"/>
      <c r="P23" s="70" t="e">
        <f>#REF!</f>
        <v>#REF!</v>
      </c>
    </row>
    <row r="24" spans="1:16" ht="15" customHeight="1">
      <c r="A24" s="31"/>
      <c r="B24" s="32" t="e">
        <f>#REF!</f>
        <v>#REF!</v>
      </c>
      <c r="C24" s="32"/>
      <c r="D24" s="30"/>
      <c r="E24" s="30"/>
      <c r="P24" s="138" t="e">
        <f>#REF!</f>
        <v>#REF!</v>
      </c>
    </row>
    <row r="25" spans="1:16" ht="15" customHeight="1">
      <c r="A25" s="31"/>
      <c r="B25" s="30" t="e">
        <f>#REF!</f>
        <v>#REF!</v>
      </c>
      <c r="C25" s="30"/>
      <c r="D25" s="30"/>
      <c r="E25" s="30"/>
      <c r="P25" s="138" t="e">
        <f>#REF!</f>
        <v>#REF!</v>
      </c>
    </row>
    <row r="26" spans="1:16" ht="18" customHeight="1">
      <c r="A26" s="26"/>
      <c r="B26" s="27" t="e">
        <f>#REF!</f>
        <v>#REF!</v>
      </c>
      <c r="C26" s="27"/>
      <c r="D26" s="27"/>
      <c r="E26" s="27"/>
      <c r="P26" s="138" t="e">
        <f>#REF!</f>
        <v>#REF!</v>
      </c>
    </row>
    <row r="27" spans="1:16" ht="13.35" customHeight="1">
      <c r="A27" s="12" t="s">
        <v>30</v>
      </c>
      <c r="B27" s="13"/>
      <c r="C27" s="13"/>
      <c r="D27" s="30"/>
      <c r="E27" s="30"/>
      <c r="P27" s="70" t="e">
        <f>#REF!</f>
        <v>#REF!</v>
      </c>
    </row>
    <row r="28" spans="1:16" ht="15" customHeight="1">
      <c r="A28" s="31"/>
      <c r="B28" s="33" t="e">
        <f>#REF!</f>
        <v>#REF!</v>
      </c>
      <c r="C28" s="33"/>
      <c r="D28" s="34"/>
      <c r="E28" s="30"/>
      <c r="P28" s="138" t="e">
        <f>#REF!</f>
        <v>#REF!</v>
      </c>
    </row>
    <row r="29" spans="1:16" ht="15" customHeight="1">
      <c r="A29" s="31"/>
      <c r="B29" s="33" t="e">
        <f>#REF!</f>
        <v>#REF!</v>
      </c>
      <c r="C29" s="33"/>
      <c r="D29" s="34"/>
      <c r="E29" s="30"/>
      <c r="P29" s="138" t="e">
        <f>#REF!</f>
        <v>#REF!</v>
      </c>
    </row>
    <row r="30" spans="1:16" ht="15" customHeight="1">
      <c r="A30" s="31"/>
      <c r="B30" s="33" t="e">
        <f>#REF!</f>
        <v>#REF!</v>
      </c>
      <c r="C30" s="33"/>
      <c r="D30" s="34"/>
      <c r="E30" s="30"/>
      <c r="P30" s="138" t="e">
        <f>#REF!</f>
        <v>#REF!</v>
      </c>
    </row>
    <row r="31" spans="1:16" ht="15" customHeight="1">
      <c r="A31" s="31"/>
      <c r="B31" s="30" t="e">
        <f>#REF!</f>
        <v>#REF!</v>
      </c>
      <c r="C31" s="30"/>
      <c r="D31" s="30"/>
      <c r="E31" s="30"/>
      <c r="P31" s="138" t="e">
        <f>#REF!</f>
        <v>#REF!</v>
      </c>
    </row>
    <row r="32" spans="1:16" ht="15" customHeight="1">
      <c r="A32" s="31"/>
      <c r="B32" s="30" t="e">
        <f>#REF!</f>
        <v>#REF!</v>
      </c>
      <c r="C32" s="30"/>
      <c r="D32" s="30"/>
      <c r="E32" s="30"/>
      <c r="P32" s="138" t="e">
        <f>#REF!</f>
        <v>#REF!</v>
      </c>
    </row>
    <row r="33" spans="1:16" ht="15" customHeight="1">
      <c r="A33" s="31"/>
      <c r="B33" s="30" t="e">
        <f>#REF!</f>
        <v>#REF!</v>
      </c>
      <c r="C33" s="30"/>
      <c r="D33" s="30"/>
      <c r="E33" s="30"/>
      <c r="P33" s="138" t="e">
        <f>#REF!</f>
        <v>#REF!</v>
      </c>
    </row>
    <row r="34" spans="1:16" ht="15" customHeight="1">
      <c r="A34" s="31"/>
      <c r="B34" s="30" t="e">
        <f>#REF!</f>
        <v>#REF!</v>
      </c>
      <c r="C34" s="30"/>
      <c r="D34" s="30"/>
      <c r="E34" s="30"/>
      <c r="P34" s="138" t="e">
        <f>#REF!</f>
        <v>#REF!</v>
      </c>
    </row>
    <row r="35" spans="1:16" ht="18" customHeight="1">
      <c r="A35" s="26"/>
      <c r="B35" s="27" t="e">
        <f>#REF!</f>
        <v>#REF!</v>
      </c>
      <c r="C35" s="27"/>
      <c r="D35" s="28"/>
      <c r="E35" s="27"/>
      <c r="L35" s="14"/>
      <c r="P35" s="138" t="e">
        <f>#REF!</f>
        <v>#REF!</v>
      </c>
    </row>
    <row r="36" spans="1:16" ht="11.1" customHeight="1">
      <c r="A36" s="12" t="s">
        <v>14</v>
      </c>
      <c r="B36" s="13"/>
      <c r="C36" s="13"/>
      <c r="D36" s="30"/>
      <c r="E36" s="30"/>
      <c r="P36" s="70" t="e">
        <f>#REF!</f>
        <v>#REF!</v>
      </c>
    </row>
    <row r="37" spans="1:16" ht="14.25">
      <c r="A37" s="12"/>
      <c r="B37" s="27" t="e">
        <f>#REF!</f>
        <v>#REF!</v>
      </c>
      <c r="C37" s="27"/>
      <c r="D37" s="27" t="e">
        <f>#REF!</f>
        <v>#REF!</v>
      </c>
      <c r="E37" s="27" t="e">
        <f>#REF!</f>
        <v>#REF!</v>
      </c>
    </row>
    <row r="38" spans="1:16" ht="14.25">
      <c r="A38" s="26" t="e">
        <f>#REF!</f>
        <v>#REF!</v>
      </c>
      <c r="B38" s="27" t="e">
        <f>#REF!</f>
        <v>#REF!</v>
      </c>
      <c r="C38" s="27"/>
      <c r="D38" s="27" t="e">
        <f>#REF!</f>
        <v>#REF!</v>
      </c>
      <c r="E38" s="27" t="e">
        <f>#REF!</f>
        <v>#REF!</v>
      </c>
      <c r="P38" s="138" t="e">
        <f>#REF!</f>
        <v>#REF!</v>
      </c>
    </row>
    <row r="39" spans="1:16" ht="13.35" customHeight="1">
      <c r="A39" s="12" t="s">
        <v>0</v>
      </c>
      <c r="B39" s="13"/>
      <c r="C39" s="13"/>
      <c r="D39" s="40" t="s">
        <v>1</v>
      </c>
      <c r="E39" s="39"/>
      <c r="P39" s="70" t="e">
        <f>#REF!</f>
        <v>#REF!</v>
      </c>
    </row>
    <row r="40" spans="1:16" ht="13.35" customHeight="1">
      <c r="A40" s="35"/>
      <c r="B40" s="28"/>
      <c r="C40" s="28"/>
      <c r="D40" s="40" t="s">
        <v>2</v>
      </c>
      <c r="E40" s="39"/>
      <c r="P40" s="70" t="e">
        <f>#REF!</f>
        <v>#REF!</v>
      </c>
    </row>
    <row r="41" spans="1:16" ht="12" customHeight="1">
      <c r="A41" s="12" t="s">
        <v>3</v>
      </c>
      <c r="B41" s="13"/>
      <c r="C41" s="13"/>
      <c r="D41" s="30"/>
      <c r="E41" s="30"/>
      <c r="P41" s="70" t="e">
        <f>#REF!</f>
        <v>#REF!</v>
      </c>
    </row>
    <row r="42" spans="1:16" ht="18" customHeight="1">
      <c r="A42" s="26"/>
      <c r="B42" s="27"/>
      <c r="C42" s="27"/>
      <c r="D42" s="27"/>
      <c r="E42" s="27"/>
      <c r="P42" s="70" t="e">
        <f>#REF!</f>
        <v>#REF!</v>
      </c>
    </row>
    <row r="43" spans="1:16" ht="11.1" customHeight="1">
      <c r="A43" s="12" t="s">
        <v>4</v>
      </c>
      <c r="B43" s="13"/>
      <c r="C43" s="13"/>
      <c r="D43" s="30"/>
      <c r="E43" s="30"/>
      <c r="P43" s="70" t="e">
        <f>#REF!</f>
        <v>#REF!</v>
      </c>
    </row>
    <row r="44" spans="1:16" ht="15" customHeight="1">
      <c r="A44" s="31"/>
      <c r="B44" s="30" t="e">
        <f>#REF!</f>
        <v>#REF!</v>
      </c>
      <c r="C44" s="30"/>
      <c r="D44" s="30"/>
      <c r="E44" s="30"/>
      <c r="P44" s="138" t="e">
        <f>#REF!</f>
        <v>#REF!</v>
      </c>
    </row>
    <row r="45" spans="1:16" ht="15" customHeight="1">
      <c r="A45" s="31"/>
      <c r="B45" s="30" t="e">
        <f>#REF!</f>
        <v>#REF!</v>
      </c>
      <c r="C45" s="30"/>
      <c r="D45" s="30"/>
      <c r="E45" s="30"/>
      <c r="P45" s="138" t="e">
        <f>#REF!</f>
        <v>#REF!</v>
      </c>
    </row>
    <row r="46" spans="1:16" ht="15" customHeight="1">
      <c r="A46" s="31"/>
      <c r="B46" s="30" t="e">
        <f>#REF!</f>
        <v>#REF!</v>
      </c>
      <c r="C46" s="30"/>
      <c r="D46" s="30"/>
      <c r="E46" s="30"/>
      <c r="P46" s="138" t="e">
        <f>#REF!</f>
        <v>#REF!</v>
      </c>
    </row>
    <row r="47" spans="1:16" ht="15" customHeight="1">
      <c r="A47" s="31"/>
      <c r="B47" s="33" t="e">
        <f>#REF!</f>
        <v>#REF!</v>
      </c>
      <c r="C47" s="33"/>
      <c r="D47" s="34"/>
      <c r="E47" s="30"/>
      <c r="L47" s="15"/>
      <c r="P47" s="138" t="e">
        <f>#REF!</f>
        <v>#REF!</v>
      </c>
    </row>
    <row r="48" spans="1:16" ht="15" customHeight="1">
      <c r="A48" s="31"/>
      <c r="B48" s="30" t="e">
        <f>#REF!</f>
        <v>#REF!</v>
      </c>
      <c r="C48" s="30"/>
      <c r="L48" s="15"/>
      <c r="P48" s="138" t="e">
        <f>#REF!</f>
        <v>#REF!</v>
      </c>
    </row>
    <row r="49" spans="1:16" ht="15" customHeight="1">
      <c r="A49" s="36"/>
      <c r="B49" s="30" t="e">
        <f>#REF!</f>
        <v>#REF!</v>
      </c>
      <c r="C49" s="30"/>
      <c r="D49" s="37"/>
      <c r="E49" s="30"/>
      <c r="L49" s="15"/>
      <c r="P49" s="138" t="e">
        <f>#REF!</f>
        <v>#REF!</v>
      </c>
    </row>
    <row r="50" spans="1:16" ht="18" customHeight="1">
      <c r="A50" s="26"/>
      <c r="B50" s="27" t="e">
        <f>#REF!</f>
        <v>#REF!</v>
      </c>
      <c r="C50" s="27"/>
      <c r="D50" s="28"/>
      <c r="E50" s="27"/>
      <c r="L50" s="15"/>
      <c r="P50" s="138" t="e">
        <f>#REF!</f>
        <v>#REF!</v>
      </c>
    </row>
    <row r="51" spans="1:16" ht="14.25">
      <c r="A51" s="54" t="s">
        <v>15</v>
      </c>
      <c r="B51" s="55"/>
      <c r="C51" s="55"/>
      <c r="D51" s="55"/>
      <c r="E51" s="56"/>
      <c r="L51" s="15"/>
    </row>
    <row r="52" spans="1:16" ht="20.100000000000001" customHeight="1">
      <c r="A52" s="38" t="s">
        <v>5</v>
      </c>
      <c r="B52" s="38"/>
      <c r="C52" s="38"/>
      <c r="D52" s="38"/>
      <c r="E52" s="29"/>
      <c r="L52" s="15"/>
    </row>
    <row r="53" spans="1:16" ht="15">
      <c r="A53" s="54" t="s">
        <v>15</v>
      </c>
      <c r="B53" s="55"/>
      <c r="C53" s="55"/>
      <c r="D53" s="59"/>
      <c r="E53" s="56"/>
      <c r="L53" s="15"/>
    </row>
    <row r="54" spans="1:16" ht="20.100000000000001" customHeight="1" thickBot="1">
      <c r="A54" s="57" t="s">
        <v>6</v>
      </c>
      <c r="B54" s="57"/>
      <c r="C54" s="57"/>
      <c r="D54" s="57"/>
      <c r="E54" s="58"/>
      <c r="L54" s="15"/>
    </row>
    <row r="55" spans="1:16">
      <c r="A55" s="17"/>
      <c r="B55" s="18"/>
      <c r="C55" s="18"/>
      <c r="D55" s="18"/>
      <c r="E55" s="18"/>
      <c r="L55" s="15"/>
    </row>
    <row r="56" spans="1:16" ht="9" customHeight="1">
      <c r="A56" s="17"/>
      <c r="B56" s="19"/>
      <c r="C56" s="19"/>
      <c r="D56" s="19"/>
      <c r="E56" s="18"/>
      <c r="L56" s="15"/>
    </row>
    <row r="57" spans="1:16">
      <c r="A57" s="18"/>
      <c r="B57" s="18"/>
      <c r="C57" s="18"/>
      <c r="D57" s="18"/>
      <c r="E57" s="18"/>
    </row>
    <row r="58" spans="1:16">
      <c r="E58" t="s">
        <v>66</v>
      </c>
    </row>
    <row r="60" spans="1:16">
      <c r="C60" s="69" t="s">
        <v>64</v>
      </c>
      <c r="E60" t="s">
        <v>63</v>
      </c>
    </row>
    <row r="65" spans="2:5" ht="15">
      <c r="E65" s="140" t="s">
        <v>67</v>
      </c>
    </row>
    <row r="66" spans="2:5">
      <c r="C66" t="s">
        <v>68</v>
      </c>
      <c r="D66" t="s">
        <v>69</v>
      </c>
      <c r="E66" s="69">
        <v>1148</v>
      </c>
    </row>
    <row r="67" spans="2:5">
      <c r="D67" t="s">
        <v>70</v>
      </c>
      <c r="E67" s="69"/>
    </row>
    <row r="68" spans="2:5">
      <c r="E68" s="69"/>
    </row>
    <row r="72" spans="2:5" ht="14.25">
      <c r="B72" s="141" t="s">
        <v>71</v>
      </c>
    </row>
    <row r="73" spans="2:5" ht="14.25">
      <c r="B73" s="141"/>
    </row>
    <row r="74" spans="2:5" ht="14.25">
      <c r="B74" s="141" t="s">
        <v>72</v>
      </c>
    </row>
    <row r="75" spans="2:5" ht="14.25">
      <c r="B75" s="141"/>
    </row>
    <row r="76" spans="2:5" ht="14.25">
      <c r="B76" s="141" t="s">
        <v>73</v>
      </c>
    </row>
    <row r="77" spans="2:5" ht="14.25">
      <c r="B77" s="141" t="s">
        <v>74</v>
      </c>
    </row>
    <row r="78" spans="2:5" ht="14.25">
      <c r="B78" s="141"/>
    </row>
    <row r="79" spans="2:5" ht="15.75">
      <c r="B79" s="142" t="s">
        <v>75</v>
      </c>
    </row>
  </sheetData>
  <phoneticPr fontId="5"/>
  <printOptions gridLines="1" gridLinesSet="0"/>
  <pageMargins left="0.45" right="0.5" top="0.3" bottom="0.5" header="0.5" footer="0.5"/>
  <pageSetup scale="75"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9"/>
  <sheetViews>
    <sheetView workbookViewId="0"/>
  </sheetViews>
  <sheetFormatPr defaultColWidth="9" defaultRowHeight="11.25"/>
  <cols>
    <col min="1" max="1" width="5.7109375" style="83" customWidth="1"/>
    <col min="2" max="2" width="2" style="83" customWidth="1"/>
    <col min="3" max="3" width="2.7109375" style="83" customWidth="1"/>
    <col min="4" max="4" width="2" style="83" customWidth="1"/>
    <col min="5" max="5" width="15.5703125" style="83" customWidth="1"/>
    <col min="6" max="10" width="14.140625" style="83" customWidth="1"/>
    <col min="11" max="11" width="1.140625" style="83" customWidth="1"/>
    <col min="12" max="12" width="11" style="83" customWidth="1"/>
    <col min="13" max="13" width="1.140625" style="83" customWidth="1"/>
    <col min="14" max="14" width="4.140625" style="83" customWidth="1"/>
    <col min="15" max="15" width="2" style="83" customWidth="1"/>
    <col min="16" max="16" width="2.7109375" style="83" customWidth="1"/>
    <col min="17" max="17" width="2" style="83" customWidth="1"/>
    <col min="18" max="18" width="16.140625" style="83" customWidth="1"/>
    <col min="19" max="19" width="8.7109375" style="83" customWidth="1"/>
    <col min="20" max="20" width="11.7109375" style="83" customWidth="1"/>
    <col min="21" max="21" width="11" style="83" customWidth="1"/>
    <col min="22" max="24" width="5" style="83" customWidth="1"/>
    <col min="25" max="26" width="11.7109375" style="83" customWidth="1"/>
    <col min="27" max="27" width="11" style="83" customWidth="1"/>
    <col min="28" max="28" width="1.140625" style="83" customWidth="1"/>
    <col min="29" max="29" width="4.140625" style="83" customWidth="1"/>
    <col min="30" max="30" width="2" style="83" customWidth="1"/>
    <col min="31" max="31" width="2.7109375" style="83" customWidth="1"/>
    <col min="32" max="32" width="2" style="83" customWidth="1"/>
    <col min="33" max="33" width="11.7109375" style="83" customWidth="1"/>
    <col min="34" max="34" width="8.7109375" style="83" customWidth="1"/>
    <col min="35" max="35" width="11.7109375" style="83" customWidth="1"/>
    <col min="36" max="36" width="11" style="83" customWidth="1"/>
    <col min="37" max="39" width="5" style="83" customWidth="1"/>
    <col min="40" max="41" width="11.7109375" style="83" customWidth="1"/>
    <col min="42" max="42" width="11" style="83" customWidth="1"/>
    <col min="43" max="43" width="1.140625" style="83" customWidth="1"/>
    <col min="44" max="44" width="4.140625" style="83" customWidth="1"/>
    <col min="45" max="45" width="2" style="83" customWidth="1"/>
    <col min="46" max="46" width="2.7109375" style="83" customWidth="1"/>
    <col min="47" max="47" width="2" style="83" customWidth="1"/>
    <col min="48" max="48" width="11.7109375" style="83" customWidth="1"/>
    <col min="49" max="49" width="8.7109375" style="83" customWidth="1"/>
    <col min="50" max="50" width="11.7109375" style="83" customWidth="1"/>
    <col min="51" max="51" width="11" style="83" customWidth="1"/>
    <col min="52" max="54" width="5" style="83" customWidth="1"/>
    <col min="55" max="56" width="11.7109375" style="83" customWidth="1"/>
    <col min="57" max="57" width="11" style="83" customWidth="1"/>
    <col min="58" max="58" width="1.140625" style="83" customWidth="1"/>
    <col min="59" max="59" width="4.140625" style="83" customWidth="1"/>
    <col min="60" max="60" width="2" style="83" customWidth="1"/>
    <col min="61" max="61" width="2.7109375" style="83" customWidth="1"/>
    <col min="62" max="62" width="2" style="83" customWidth="1"/>
    <col min="63" max="63" width="11.7109375" style="83" customWidth="1"/>
    <col min="64" max="64" width="8.7109375" style="83" customWidth="1"/>
    <col min="65" max="65" width="11.7109375" style="83" customWidth="1"/>
    <col min="66" max="66" width="11" style="83" customWidth="1"/>
    <col min="67" max="69" width="5" style="83" customWidth="1"/>
    <col min="70" max="71" width="11.7109375" style="83" customWidth="1"/>
    <col min="72" max="72" width="11" style="83" customWidth="1"/>
    <col min="73" max="73" width="1.140625" style="83" customWidth="1"/>
    <col min="74" max="74" width="4.140625" style="83" customWidth="1"/>
    <col min="75" max="75" width="2" style="83" customWidth="1"/>
    <col min="76" max="76" width="2.7109375" style="83" customWidth="1"/>
    <col min="77" max="77" width="2" style="83" customWidth="1"/>
    <col min="78" max="78" width="11.7109375" style="83" customWidth="1"/>
    <col min="79" max="79" width="8.7109375" style="83" customWidth="1"/>
    <col min="80" max="80" width="11.7109375" style="83" customWidth="1"/>
    <col min="81" max="81" width="11" style="83" customWidth="1"/>
    <col min="82" max="84" width="5" style="83" customWidth="1"/>
    <col min="85" max="86" width="11.7109375" style="83" customWidth="1"/>
    <col min="87" max="87" width="11" style="83" customWidth="1"/>
    <col min="88" max="88" width="1.140625" style="83" customWidth="1"/>
    <col min="89" max="16384" width="9" style="83"/>
  </cols>
  <sheetData>
    <row r="1" spans="1:18">
      <c r="A1" s="83" t="s">
        <v>34</v>
      </c>
    </row>
    <row r="2" spans="1:18" ht="12.75" customHeight="1">
      <c r="A2" s="84"/>
      <c r="B2" s="251" t="s">
        <v>35</v>
      </c>
      <c r="C2" s="251"/>
      <c r="D2" s="251"/>
      <c r="E2" s="251"/>
      <c r="F2" s="251"/>
      <c r="G2" s="252" t="e">
        <f>#REF!</f>
        <v>#REF!</v>
      </c>
      <c r="H2" s="252"/>
      <c r="I2" s="252"/>
    </row>
    <row r="3" spans="1:18" ht="15.75">
      <c r="A3" s="85"/>
      <c r="B3" s="85"/>
      <c r="C3" s="85"/>
      <c r="D3" s="85"/>
      <c r="E3" s="85"/>
      <c r="F3" s="86" t="s">
        <v>36</v>
      </c>
      <c r="G3" s="86"/>
      <c r="H3" s="86"/>
      <c r="I3" s="85"/>
      <c r="J3" s="85"/>
    </row>
    <row r="4" spans="1:18" ht="15.75">
      <c r="F4" s="87"/>
      <c r="G4" s="87"/>
      <c r="H4" s="87"/>
    </row>
    <row r="5" spans="1:18">
      <c r="A5" s="85"/>
      <c r="B5" s="85"/>
      <c r="C5" s="85"/>
      <c r="D5" s="85"/>
      <c r="E5" s="85"/>
      <c r="F5" s="88" t="s">
        <v>37</v>
      </c>
      <c r="G5" s="85"/>
      <c r="H5" s="85"/>
      <c r="I5" s="85"/>
      <c r="J5" s="85"/>
    </row>
    <row r="6" spans="1:18">
      <c r="B6" s="83" t="s">
        <v>38</v>
      </c>
      <c r="F6" s="89" t="s">
        <v>39</v>
      </c>
      <c r="H6" s="83" t="s">
        <v>40</v>
      </c>
    </row>
    <row r="7" spans="1:18">
      <c r="C7" s="83" t="s">
        <v>41</v>
      </c>
      <c r="F7" s="90" t="s">
        <v>42</v>
      </c>
      <c r="G7" s="91" t="s">
        <v>20</v>
      </c>
      <c r="H7" s="92" t="s">
        <v>21</v>
      </c>
      <c r="I7" s="92" t="s">
        <v>22</v>
      </c>
      <c r="J7" s="88" t="s">
        <v>23</v>
      </c>
    </row>
    <row r="8" spans="1:18" ht="22.5" customHeight="1">
      <c r="A8" s="93" t="s">
        <v>43</v>
      </c>
      <c r="B8" s="85"/>
      <c r="C8" s="85"/>
      <c r="D8" s="85"/>
      <c r="E8" s="85"/>
      <c r="F8" s="94"/>
      <c r="G8" s="95"/>
      <c r="H8" s="96"/>
      <c r="I8" s="96"/>
      <c r="J8" s="94"/>
      <c r="K8" s="97"/>
    </row>
    <row r="9" spans="1:18" ht="15">
      <c r="A9" s="98" t="s">
        <v>44</v>
      </c>
      <c r="F9" s="99">
        <v>70107</v>
      </c>
      <c r="G9" s="99">
        <f>[0]!Personnel</f>
        <v>70107</v>
      </c>
      <c r="H9" s="99">
        <f>[0]!Personnel</f>
        <v>70107</v>
      </c>
      <c r="I9" s="99">
        <f>[0]!Personnel</f>
        <v>70107</v>
      </c>
      <c r="J9" s="99">
        <f>[0]!Personnel</f>
        <v>70107</v>
      </c>
      <c r="K9" s="97"/>
      <c r="R9" s="100">
        <f t="shared" ref="R9:R43" si="0">SUM(F9:J9)</f>
        <v>350535</v>
      </c>
    </row>
    <row r="10" spans="1:18" ht="15">
      <c r="A10" s="101" t="s">
        <v>45</v>
      </c>
      <c r="F10" s="102"/>
      <c r="G10" s="103"/>
      <c r="H10" s="104"/>
      <c r="I10" s="104"/>
      <c r="J10" s="99"/>
      <c r="K10" s="97"/>
      <c r="R10" s="100">
        <f t="shared" si="0"/>
        <v>0</v>
      </c>
    </row>
    <row r="11" spans="1:18" ht="19.5" customHeight="1">
      <c r="A11" s="85"/>
      <c r="B11" s="85"/>
      <c r="C11" s="85"/>
      <c r="D11" s="85"/>
      <c r="E11" s="85"/>
      <c r="F11" s="105"/>
      <c r="G11" s="106"/>
      <c r="H11" s="107"/>
      <c r="I11" s="107"/>
      <c r="J11" s="105"/>
      <c r="K11" s="97"/>
      <c r="R11" s="100">
        <f t="shared" si="0"/>
        <v>0</v>
      </c>
    </row>
    <row r="12" spans="1:18" ht="15">
      <c r="A12" s="83" t="s">
        <v>11</v>
      </c>
      <c r="F12" s="99">
        <v>0</v>
      </c>
      <c r="G12" s="99">
        <f>[0]!Consult</f>
        <v>0</v>
      </c>
      <c r="H12" s="99">
        <f>[0]!Consult</f>
        <v>0</v>
      </c>
      <c r="I12" s="99">
        <f>[0]!Consult</f>
        <v>0</v>
      </c>
      <c r="J12" s="99">
        <f>[0]!Consult</f>
        <v>0</v>
      </c>
      <c r="K12" s="97"/>
      <c r="R12" s="100">
        <f t="shared" si="0"/>
        <v>0</v>
      </c>
    </row>
    <row r="13" spans="1:18" ht="15">
      <c r="F13" s="102"/>
      <c r="G13" s="103"/>
      <c r="H13" s="104"/>
      <c r="I13" s="104"/>
      <c r="J13" s="99"/>
      <c r="K13" s="97"/>
      <c r="R13" s="100">
        <f t="shared" si="0"/>
        <v>0</v>
      </c>
    </row>
    <row r="14" spans="1:18" ht="21" customHeight="1">
      <c r="A14" s="85"/>
      <c r="B14" s="85"/>
      <c r="C14" s="85"/>
      <c r="D14" s="85"/>
      <c r="E14" s="85"/>
      <c r="F14" s="105"/>
      <c r="G14" s="106"/>
      <c r="H14" s="107"/>
      <c r="I14" s="107"/>
      <c r="J14" s="105"/>
      <c r="K14" s="97"/>
      <c r="R14" s="100">
        <f t="shared" si="0"/>
        <v>0</v>
      </c>
    </row>
    <row r="15" spans="1:18" ht="15">
      <c r="A15" s="83" t="s">
        <v>12</v>
      </c>
      <c r="F15" s="99">
        <v>8500</v>
      </c>
      <c r="G15" s="99">
        <f>[0]!Equipment</f>
        <v>8500</v>
      </c>
      <c r="H15" s="99">
        <f>[0]!Equipment</f>
        <v>8500</v>
      </c>
      <c r="I15" s="99">
        <f>[0]!Equipment</f>
        <v>8500</v>
      </c>
      <c r="J15" s="99">
        <f>[0]!Equipment</f>
        <v>8500</v>
      </c>
      <c r="K15" s="97"/>
      <c r="R15" s="100">
        <f t="shared" si="0"/>
        <v>42500</v>
      </c>
    </row>
    <row r="16" spans="1:18" ht="15">
      <c r="F16" s="102"/>
      <c r="G16" s="103"/>
      <c r="H16" s="104"/>
      <c r="I16" s="104"/>
      <c r="J16" s="99"/>
      <c r="K16" s="97"/>
      <c r="R16" s="100">
        <f t="shared" si="0"/>
        <v>0</v>
      </c>
    </row>
    <row r="17" spans="1:18" ht="15">
      <c r="A17" s="85"/>
      <c r="B17" s="85"/>
      <c r="C17" s="85"/>
      <c r="D17" s="85"/>
      <c r="E17" s="85"/>
      <c r="F17" s="105"/>
      <c r="G17" s="106"/>
      <c r="H17" s="107"/>
      <c r="I17" s="107"/>
      <c r="J17" s="105"/>
      <c r="K17" s="97"/>
      <c r="R17" s="100">
        <f t="shared" si="0"/>
        <v>0</v>
      </c>
    </row>
    <row r="18" spans="1:18" ht="15">
      <c r="A18" s="83" t="s">
        <v>13</v>
      </c>
      <c r="F18" s="99">
        <v>5000</v>
      </c>
      <c r="G18" s="99">
        <f>[0]!Supply</f>
        <v>5000</v>
      </c>
      <c r="H18" s="99">
        <f>[0]!Supply</f>
        <v>5000</v>
      </c>
      <c r="I18" s="99">
        <f>[0]!Supply</f>
        <v>5000</v>
      </c>
      <c r="J18" s="99">
        <f>[0]!Supply</f>
        <v>5000</v>
      </c>
      <c r="K18" s="97"/>
      <c r="R18" s="100">
        <f t="shared" si="0"/>
        <v>25000</v>
      </c>
    </row>
    <row r="19" spans="1:18" ht="15">
      <c r="F19" s="102"/>
      <c r="G19" s="103"/>
      <c r="H19" s="104"/>
      <c r="I19" s="104"/>
      <c r="J19" s="99"/>
      <c r="K19" s="97"/>
      <c r="R19" s="100">
        <f t="shared" si="0"/>
        <v>0</v>
      </c>
    </row>
    <row r="20" spans="1:18" ht="15">
      <c r="A20" s="85"/>
      <c r="B20" s="85"/>
      <c r="C20" s="85"/>
      <c r="D20" s="85"/>
      <c r="E20" s="85"/>
      <c r="F20" s="105"/>
      <c r="G20" s="106"/>
      <c r="H20" s="107"/>
      <c r="I20" s="107"/>
      <c r="J20" s="105"/>
      <c r="K20" s="97"/>
      <c r="R20" s="100">
        <f t="shared" si="0"/>
        <v>0</v>
      </c>
    </row>
    <row r="21" spans="1:18" ht="15">
      <c r="A21" s="83" t="s">
        <v>14</v>
      </c>
      <c r="F21" s="99">
        <v>12000</v>
      </c>
      <c r="G21" s="99">
        <f>[0]!Travel</f>
        <v>12000</v>
      </c>
      <c r="H21" s="99">
        <f>[0]!Travel</f>
        <v>12000</v>
      </c>
      <c r="I21" s="99">
        <f>[0]!Travel</f>
        <v>12000</v>
      </c>
      <c r="J21" s="99">
        <f>[0]!Travel</f>
        <v>12000</v>
      </c>
      <c r="K21" s="97"/>
      <c r="R21" s="100">
        <f t="shared" si="0"/>
        <v>60000</v>
      </c>
    </row>
    <row r="22" spans="1:18" ht="15">
      <c r="A22" s="108"/>
      <c r="B22" s="108"/>
      <c r="C22" s="108"/>
      <c r="D22" s="108"/>
      <c r="E22" s="108"/>
      <c r="F22" s="102"/>
      <c r="G22" s="109"/>
      <c r="H22" s="110"/>
      <c r="I22" s="110"/>
      <c r="J22" s="102"/>
      <c r="K22" s="97"/>
      <c r="R22" s="100">
        <f t="shared" si="0"/>
        <v>0</v>
      </c>
    </row>
    <row r="23" spans="1:18" ht="12" customHeight="1">
      <c r="A23" s="111"/>
      <c r="B23" s="111"/>
      <c r="C23" s="111"/>
      <c r="D23" s="111"/>
      <c r="E23" s="112"/>
      <c r="F23" s="113"/>
      <c r="G23" s="114"/>
      <c r="H23" s="115"/>
      <c r="I23" s="115"/>
      <c r="J23" s="116"/>
      <c r="K23" s="97"/>
      <c r="R23" s="100">
        <f t="shared" si="0"/>
        <v>0</v>
      </c>
    </row>
    <row r="24" spans="1:18" ht="12" customHeight="1">
      <c r="A24" s="111" t="s">
        <v>46</v>
      </c>
      <c r="B24" s="111"/>
      <c r="C24" s="111"/>
      <c r="D24" s="111"/>
      <c r="E24" s="117" t="s">
        <v>1</v>
      </c>
      <c r="F24" s="102">
        <v>0</v>
      </c>
      <c r="G24" s="102">
        <f>[0]!Inpatient</f>
        <v>0</v>
      </c>
      <c r="H24" s="102">
        <f>[0]!Inpatient</f>
        <v>0</v>
      </c>
      <c r="I24" s="102">
        <f>[0]!Inpatient</f>
        <v>0</v>
      </c>
      <c r="J24" s="102">
        <f>[0]!Inpatient</f>
        <v>0</v>
      </c>
      <c r="K24" s="97"/>
      <c r="R24" s="100">
        <f t="shared" si="0"/>
        <v>0</v>
      </c>
    </row>
    <row r="25" spans="1:18" ht="12" customHeight="1">
      <c r="A25" s="83" t="s">
        <v>47</v>
      </c>
      <c r="E25" s="112"/>
      <c r="F25" s="113"/>
      <c r="G25" s="118"/>
      <c r="H25" s="118"/>
      <c r="I25" s="118"/>
      <c r="J25" s="113"/>
      <c r="K25" s="97"/>
      <c r="R25" s="100">
        <f t="shared" si="0"/>
        <v>0</v>
      </c>
    </row>
    <row r="26" spans="1:18" ht="12" customHeight="1">
      <c r="A26" s="101" t="s">
        <v>48</v>
      </c>
      <c r="E26" s="119" t="s">
        <v>2</v>
      </c>
      <c r="F26" s="102">
        <v>0</v>
      </c>
      <c r="G26" s="102">
        <f>[0]!Outpatient</f>
        <v>0</v>
      </c>
      <c r="H26" s="102">
        <f>[0]!Outpatient</f>
        <v>0</v>
      </c>
      <c r="I26" s="102">
        <f>[0]!Outpatient</f>
        <v>0</v>
      </c>
      <c r="J26" s="102">
        <f>[0]!Outpatient</f>
        <v>0</v>
      </c>
      <c r="K26" s="97"/>
      <c r="R26" s="100">
        <f t="shared" si="0"/>
        <v>0</v>
      </c>
    </row>
    <row r="27" spans="1:18" ht="15">
      <c r="A27" s="85" t="s">
        <v>49</v>
      </c>
      <c r="B27" s="85"/>
      <c r="C27" s="85"/>
      <c r="D27" s="85"/>
      <c r="E27" s="85"/>
      <c r="F27" s="105"/>
      <c r="G27" s="106"/>
      <c r="H27" s="107"/>
      <c r="I27" s="107"/>
      <c r="J27" s="105"/>
      <c r="K27" s="97"/>
      <c r="R27" s="100">
        <f t="shared" si="0"/>
        <v>0</v>
      </c>
    </row>
    <row r="28" spans="1:18" ht="15">
      <c r="A28" s="83" t="s">
        <v>50</v>
      </c>
      <c r="F28" s="102" t="e">
        <f>#REF!</f>
        <v>#REF!</v>
      </c>
      <c r="G28" s="102" t="e">
        <f>#REF!</f>
        <v>#REF!</v>
      </c>
      <c r="H28" s="102" t="e">
        <f>#REF!</f>
        <v>#REF!</v>
      </c>
      <c r="I28" s="102" t="e">
        <f>#REF!</f>
        <v>#REF!</v>
      </c>
      <c r="J28" s="102" t="e">
        <f>#REF!</f>
        <v>#REF!</v>
      </c>
      <c r="K28" s="97"/>
      <c r="R28" s="100" t="e">
        <f t="shared" si="0"/>
        <v>#REF!</v>
      </c>
    </row>
    <row r="29" spans="1:18" ht="15">
      <c r="A29" s="85"/>
      <c r="B29" s="85"/>
      <c r="C29" s="85"/>
      <c r="D29" s="85"/>
      <c r="E29" s="85"/>
      <c r="F29" s="105"/>
      <c r="G29" s="106"/>
      <c r="H29" s="107"/>
      <c r="I29" s="107"/>
      <c r="J29" s="105"/>
      <c r="K29" s="97"/>
      <c r="R29" s="100">
        <f t="shared" si="0"/>
        <v>0</v>
      </c>
    </row>
    <row r="30" spans="1:18" ht="15">
      <c r="A30" s="83" t="s">
        <v>24</v>
      </c>
      <c r="F30" s="99">
        <v>2493</v>
      </c>
      <c r="G30" s="99">
        <f>[0]!Other</f>
        <v>2493</v>
      </c>
      <c r="H30" s="99">
        <f>[0]!Other</f>
        <v>2493</v>
      </c>
      <c r="I30" s="99">
        <f>[0]!Other</f>
        <v>2493</v>
      </c>
      <c r="J30" s="99">
        <f>[0]!Other</f>
        <v>2493</v>
      </c>
      <c r="K30" s="97"/>
      <c r="R30" s="100">
        <f t="shared" si="0"/>
        <v>12465</v>
      </c>
    </row>
    <row r="31" spans="1:18" ht="15">
      <c r="F31" s="102"/>
      <c r="G31" s="103"/>
      <c r="H31" s="104"/>
      <c r="I31" s="104"/>
      <c r="J31" s="99"/>
      <c r="K31" s="97"/>
      <c r="R31" s="100">
        <f t="shared" si="0"/>
        <v>0</v>
      </c>
    </row>
    <row r="32" spans="1:18" ht="12.75" customHeight="1">
      <c r="A32" s="85" t="s">
        <v>51</v>
      </c>
      <c r="B32" s="85"/>
      <c r="C32" s="85"/>
      <c r="D32" s="85"/>
      <c r="E32" s="248" t="s">
        <v>52</v>
      </c>
      <c r="F32" s="105"/>
      <c r="G32" s="106"/>
      <c r="H32" s="107"/>
      <c r="I32" s="107"/>
      <c r="J32" s="105"/>
      <c r="K32" s="97"/>
      <c r="R32" s="100">
        <f t="shared" si="0"/>
        <v>0</v>
      </c>
    </row>
    <row r="33" spans="1:18" ht="12.75" customHeight="1">
      <c r="A33" s="111" t="s">
        <v>53</v>
      </c>
      <c r="B33" s="111"/>
      <c r="C33" s="111"/>
      <c r="D33" s="111"/>
      <c r="E33" s="249"/>
      <c r="F33" s="99" t="e">
        <f>[0]!SubDirect</f>
        <v>#REF!</v>
      </c>
      <c r="G33" s="99" t="e">
        <f>[0]!SubDirect</f>
        <v>#REF!</v>
      </c>
      <c r="H33" s="99" t="e">
        <f>[0]!SubDirect</f>
        <v>#REF!</v>
      </c>
      <c r="I33" s="99" t="e">
        <f>[0]!SubDirect</f>
        <v>#REF!</v>
      </c>
      <c r="J33" s="99" t="e">
        <f>[0]!SubDirect</f>
        <v>#REF!</v>
      </c>
      <c r="K33" s="97"/>
      <c r="L33" s="97"/>
      <c r="R33" s="100" t="e">
        <f t="shared" si="0"/>
        <v>#REF!</v>
      </c>
    </row>
    <row r="34" spans="1:18" ht="12.75" customHeight="1">
      <c r="A34" s="101" t="s">
        <v>48</v>
      </c>
      <c r="E34" s="250"/>
      <c r="F34" s="120"/>
      <c r="G34" s="121"/>
      <c r="H34" s="120"/>
      <c r="I34" s="120"/>
      <c r="J34" s="120"/>
      <c r="K34" s="97"/>
      <c r="R34" s="100">
        <f t="shared" si="0"/>
        <v>0</v>
      </c>
    </row>
    <row r="35" spans="1:18" ht="15">
      <c r="A35" s="85"/>
      <c r="B35" s="85"/>
      <c r="C35" s="85"/>
      <c r="D35" s="85"/>
      <c r="E35" s="85"/>
      <c r="F35" s="105"/>
      <c r="G35" s="106"/>
      <c r="H35" s="107"/>
      <c r="I35" s="107"/>
      <c r="J35" s="105"/>
      <c r="K35" s="97"/>
      <c r="L35" s="147" t="s">
        <v>76</v>
      </c>
      <c r="R35" s="100">
        <f t="shared" si="0"/>
        <v>0</v>
      </c>
    </row>
    <row r="36" spans="1:18" ht="15">
      <c r="A36" s="122" t="s">
        <v>54</v>
      </c>
      <c r="F36" s="99" t="e">
        <f>#REF!</f>
        <v>#REF!</v>
      </c>
      <c r="G36" s="99" t="e">
        <f>#REF!</f>
        <v>#REF!</v>
      </c>
      <c r="H36" s="99" t="e">
        <f>#REF!</f>
        <v>#REF!</v>
      </c>
      <c r="I36" s="99" t="e">
        <f>#REF!</f>
        <v>#REF!</v>
      </c>
      <c r="J36" s="99" t="e">
        <f>#REF!</f>
        <v>#REF!</v>
      </c>
      <c r="K36" s="97"/>
      <c r="L36" s="148" t="s">
        <v>77</v>
      </c>
      <c r="R36" s="100" t="e">
        <f t="shared" si="0"/>
        <v>#REF!</v>
      </c>
    </row>
    <row r="37" spans="1:18" ht="15">
      <c r="A37" s="123" t="s">
        <v>55</v>
      </c>
      <c r="F37" s="99"/>
      <c r="G37" s="103"/>
      <c r="H37" s="104"/>
      <c r="I37" s="104"/>
      <c r="J37" s="99"/>
      <c r="K37" s="97"/>
      <c r="L37" s="147" t="s">
        <v>78</v>
      </c>
      <c r="R37" s="100">
        <f t="shared" si="0"/>
        <v>0</v>
      </c>
    </row>
    <row r="38" spans="1:18" ht="12.75" customHeight="1">
      <c r="A38" s="85" t="s">
        <v>51</v>
      </c>
      <c r="B38" s="85"/>
      <c r="C38" s="85"/>
      <c r="D38" s="85"/>
      <c r="E38" s="248" t="s">
        <v>56</v>
      </c>
      <c r="F38" s="105"/>
      <c r="G38" s="106"/>
      <c r="H38" s="107"/>
      <c r="I38" s="107"/>
      <c r="J38" s="105"/>
      <c r="K38" s="97"/>
      <c r="R38" s="100">
        <f t="shared" si="0"/>
        <v>0</v>
      </c>
    </row>
    <row r="39" spans="1:18" ht="12.75" customHeight="1">
      <c r="A39" s="111" t="s">
        <v>53</v>
      </c>
      <c r="B39" s="111"/>
      <c r="C39" s="111"/>
      <c r="D39" s="111"/>
      <c r="E39" s="249"/>
      <c r="F39" s="99" t="e">
        <f>[0]!SubIndirect</f>
        <v>#REF!</v>
      </c>
      <c r="G39" s="99" t="e">
        <f>[0]!SubIndirect</f>
        <v>#REF!</v>
      </c>
      <c r="H39" s="99" t="e">
        <f>[0]!SubIndirect</f>
        <v>#REF!</v>
      </c>
      <c r="I39" s="99" t="e">
        <f>[0]!SubIndirect</f>
        <v>#REF!</v>
      </c>
      <c r="J39" s="99" t="e">
        <f>[0]!SubIndirect</f>
        <v>#REF!</v>
      </c>
      <c r="K39" s="97"/>
      <c r="L39" s="97"/>
      <c r="R39" s="100" t="e">
        <f t="shared" si="0"/>
        <v>#REF!</v>
      </c>
    </row>
    <row r="40" spans="1:18" ht="12.75" customHeight="1">
      <c r="A40" s="101" t="s">
        <v>48</v>
      </c>
      <c r="E40" s="250"/>
      <c r="F40" s="99"/>
      <c r="G40" s="103"/>
      <c r="H40" s="104"/>
      <c r="I40" s="104"/>
      <c r="J40" s="99"/>
      <c r="K40" s="97"/>
      <c r="R40" s="100">
        <f t="shared" si="0"/>
        <v>0</v>
      </c>
    </row>
    <row r="41" spans="1:18" ht="15">
      <c r="A41" s="85"/>
      <c r="B41" s="85"/>
      <c r="C41" s="85"/>
      <c r="D41" s="85"/>
      <c r="E41" s="85"/>
      <c r="F41" s="105"/>
      <c r="G41" s="106"/>
      <c r="H41" s="107"/>
      <c r="I41" s="107"/>
      <c r="J41" s="105"/>
      <c r="K41" s="97"/>
      <c r="L41" s="97"/>
      <c r="R41" s="100">
        <f t="shared" si="0"/>
        <v>0</v>
      </c>
    </row>
    <row r="42" spans="1:18" ht="15">
      <c r="A42" s="124" t="s">
        <v>25</v>
      </c>
      <c r="F42" s="99" t="e">
        <f>#REF!</f>
        <v>#REF!</v>
      </c>
      <c r="G42" s="99" t="e">
        <f>#REF!</f>
        <v>#REF!</v>
      </c>
      <c r="H42" s="99" t="e">
        <f>#REF!</f>
        <v>#REF!</v>
      </c>
      <c r="I42" s="99" t="e">
        <f>#REF!</f>
        <v>#REF!</v>
      </c>
      <c r="J42" s="99" t="e">
        <f>#REF!</f>
        <v>#REF!</v>
      </c>
      <c r="K42" s="125"/>
      <c r="L42" s="97"/>
      <c r="R42" s="100" t="e">
        <f t="shared" si="0"/>
        <v>#REF!</v>
      </c>
    </row>
    <row r="43" spans="1:18" ht="15.75" thickBot="1">
      <c r="A43" s="124"/>
      <c r="F43" s="102"/>
      <c r="G43" s="103"/>
      <c r="H43" s="104"/>
      <c r="I43" s="104"/>
      <c r="J43" s="99"/>
      <c r="K43" s="97"/>
      <c r="R43" s="100">
        <f t="shared" si="0"/>
        <v>0</v>
      </c>
    </row>
    <row r="44" spans="1:18" ht="12.75">
      <c r="A44" s="126"/>
      <c r="B44" s="85"/>
      <c r="C44" s="85"/>
      <c r="D44" s="85"/>
      <c r="E44" s="85"/>
      <c r="F44" s="85"/>
      <c r="G44" s="85"/>
      <c r="H44" s="85"/>
      <c r="I44" s="127"/>
      <c r="J44" s="128"/>
    </row>
    <row r="45" spans="1:18" ht="15">
      <c r="A45" s="124" t="s">
        <v>57</v>
      </c>
      <c r="I45" s="129" t="s">
        <v>58</v>
      </c>
      <c r="J45" s="130" t="e">
        <f>SUM(F42:J42)</f>
        <v>#REF!</v>
      </c>
    </row>
    <row r="46" spans="1:18" ht="13.5" thickBot="1">
      <c r="A46" s="108"/>
      <c r="B46" s="108"/>
      <c r="C46" s="108"/>
      <c r="D46" s="108"/>
      <c r="E46" s="108"/>
      <c r="F46" s="108"/>
      <c r="G46" s="108"/>
      <c r="H46" s="131"/>
      <c r="I46" s="132"/>
      <c r="J46" s="133"/>
      <c r="L46" s="97"/>
    </row>
    <row r="47" spans="1:18" ht="12.75">
      <c r="A47" s="134" t="s">
        <v>59</v>
      </c>
    </row>
    <row r="48" spans="1:18" ht="14.25">
      <c r="A48" s="135"/>
      <c r="B48" s="135"/>
      <c r="C48" s="135"/>
      <c r="D48" s="135"/>
      <c r="E48" s="135"/>
      <c r="F48" s="135"/>
      <c r="G48" s="135"/>
      <c r="H48" s="135"/>
      <c r="I48" s="135"/>
      <c r="J48" s="135"/>
    </row>
    <row r="49" spans="1:10" ht="14.25">
      <c r="A49" s="135"/>
      <c r="B49" s="135"/>
      <c r="C49" s="135"/>
      <c r="D49" s="135"/>
      <c r="E49" s="135"/>
      <c r="F49" s="135"/>
      <c r="G49" s="135"/>
      <c r="H49" s="135"/>
      <c r="I49" s="135"/>
      <c r="J49" s="135"/>
    </row>
    <row r="50" spans="1:10" ht="14.25">
      <c r="A50" s="135"/>
      <c r="B50" s="135"/>
      <c r="C50" s="135"/>
      <c r="D50" s="135"/>
      <c r="E50" s="135"/>
      <c r="F50" s="135"/>
      <c r="G50" s="135"/>
      <c r="H50" s="135"/>
      <c r="I50" s="135"/>
      <c r="J50" s="135"/>
    </row>
    <row r="51" spans="1:10" ht="14.25">
      <c r="A51" s="135"/>
      <c r="B51" s="135"/>
      <c r="C51" s="135"/>
      <c r="D51" s="135"/>
      <c r="E51" s="135"/>
      <c r="F51" s="135"/>
      <c r="G51" s="135"/>
      <c r="H51" s="135"/>
      <c r="I51" s="135"/>
      <c r="J51" s="135"/>
    </row>
    <row r="52" spans="1:10" ht="14.25">
      <c r="A52" s="135"/>
      <c r="B52" s="135"/>
      <c r="C52" s="135"/>
      <c r="D52" s="135"/>
      <c r="E52" s="135"/>
      <c r="F52" s="135"/>
      <c r="G52" s="135"/>
      <c r="H52" s="135"/>
      <c r="I52" s="135"/>
      <c r="J52" s="135"/>
    </row>
    <row r="53" spans="1:10" ht="14.25">
      <c r="A53" s="135"/>
      <c r="B53" s="135"/>
      <c r="C53" s="135"/>
      <c r="D53" s="135"/>
      <c r="E53" s="135"/>
      <c r="F53" s="135"/>
      <c r="G53" s="135"/>
      <c r="H53" s="135"/>
      <c r="I53" s="135"/>
      <c r="J53" s="135"/>
    </row>
    <row r="54" spans="1:10" ht="14.25">
      <c r="A54" s="135"/>
      <c r="B54" s="135"/>
      <c r="C54" s="135"/>
      <c r="D54" s="135"/>
      <c r="E54" s="135"/>
      <c r="F54" s="135"/>
      <c r="G54" s="135"/>
      <c r="H54" s="135"/>
      <c r="I54" s="135"/>
      <c r="J54" s="135"/>
    </row>
    <row r="55" spans="1:10" ht="14.25">
      <c r="A55" s="135"/>
      <c r="B55" s="135"/>
      <c r="C55" s="135"/>
      <c r="D55" s="135"/>
      <c r="E55" s="135"/>
      <c r="F55" s="135"/>
      <c r="G55" s="135"/>
      <c r="H55" s="135"/>
      <c r="I55" s="135"/>
      <c r="J55" s="135"/>
    </row>
    <row r="56" spans="1:10" ht="14.25">
      <c r="A56" s="135"/>
      <c r="B56" s="135"/>
      <c r="C56" s="135"/>
      <c r="D56" s="135"/>
      <c r="E56" s="135"/>
      <c r="F56" s="135"/>
      <c r="G56" s="135"/>
      <c r="H56" s="135"/>
      <c r="I56" s="135"/>
      <c r="J56" s="135"/>
    </row>
    <row r="57" spans="1:10" ht="14.25">
      <c r="A57" s="135"/>
      <c r="B57" s="135"/>
      <c r="C57" s="135"/>
      <c r="D57" s="135"/>
      <c r="E57" s="135"/>
      <c r="F57" s="135"/>
      <c r="G57" s="135"/>
      <c r="H57" s="135"/>
      <c r="I57" s="135"/>
      <c r="J57" s="135"/>
    </row>
    <row r="58" spans="1:10" ht="14.25">
      <c r="A58" s="135"/>
      <c r="B58" s="135"/>
      <c r="C58" s="135"/>
      <c r="D58" s="135"/>
      <c r="E58" s="135"/>
      <c r="F58" s="135"/>
      <c r="G58" s="135"/>
      <c r="H58" s="135"/>
      <c r="I58" s="135"/>
      <c r="J58" s="135"/>
    </row>
    <row r="59" spans="1:10" ht="12.75">
      <c r="A59" s="85" t="s">
        <v>60</v>
      </c>
      <c r="B59" s="85"/>
      <c r="C59" s="85"/>
      <c r="D59" s="85"/>
      <c r="E59" s="85"/>
      <c r="F59" s="85"/>
      <c r="G59" s="136" t="s">
        <v>61</v>
      </c>
      <c r="H59" s="85"/>
      <c r="I59" s="85"/>
      <c r="J59" s="137" t="s">
        <v>62</v>
      </c>
    </row>
  </sheetData>
  <mergeCells count="4">
    <mergeCell ref="E32:E34"/>
    <mergeCell ref="E38:E40"/>
    <mergeCell ref="B2:F2"/>
    <mergeCell ref="G2:I2"/>
  </mergeCells>
  <phoneticPr fontId="21" type="noConversion"/>
  <printOptions horizontalCentered="1" gridLines="1" gridLinesSet="0"/>
  <pageMargins left="0" right="0" top="0" bottom="0" header="0.5" footer="0.5"/>
  <pageSetup scale="85" fitToHeight="5" orientation="portrait" horizontalDpi="300" verticalDpi="300" r:id="rId1"/>
  <headerFooter alignWithMargins="0"/>
  <rowBreaks count="1" manualBreakCount="1">
    <brk id="6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2:AF68"/>
  <sheetViews>
    <sheetView topLeftCell="D11" zoomScale="80" zoomScaleNormal="80" workbookViewId="0">
      <selection activeCell="G11" sqref="G1:J1048576"/>
    </sheetView>
  </sheetViews>
  <sheetFormatPr defaultColWidth="10.140625" defaultRowHeight="12.75" outlineLevelCol="1"/>
  <cols>
    <col min="1" max="1" width="8.42578125" style="149" customWidth="1"/>
    <col min="2" max="2" width="11.140625" style="149" customWidth="1"/>
    <col min="3" max="3" width="17.140625" style="149" customWidth="1"/>
    <col min="4" max="4" width="15.7109375" style="149" customWidth="1"/>
    <col min="5" max="5" width="9.42578125" style="149" customWidth="1"/>
    <col min="6" max="6" width="13.85546875" style="149" customWidth="1"/>
    <col min="7" max="10" width="12.7109375" style="149" hidden="1" customWidth="1"/>
    <col min="11" max="11" width="12.7109375" style="149" customWidth="1"/>
    <col min="12" max="12" width="3.85546875" style="149" customWidth="1"/>
    <col min="13" max="13" width="10.140625" style="149"/>
    <col min="14" max="22" width="9.140625" style="149" customWidth="1"/>
    <col min="23" max="24" width="12.85546875" style="149" customWidth="1" outlineLevel="1"/>
    <col min="25" max="26" width="15.140625" style="149" customWidth="1" outlineLevel="1"/>
    <col min="27" max="27" width="12.85546875" style="149" customWidth="1"/>
    <col min="28" max="28" width="13.7109375" style="215" customWidth="1"/>
    <col min="29" max="29" width="11.85546875" style="149" customWidth="1"/>
    <col min="30" max="16384" width="10.140625" style="149"/>
  </cols>
  <sheetData>
    <row r="2" spans="1:28" ht="14.25">
      <c r="A2" s="253" t="s">
        <v>85</v>
      </c>
      <c r="B2" s="253"/>
      <c r="C2" s="213"/>
      <c r="D2" s="206"/>
      <c r="E2" s="206"/>
      <c r="F2" s="206"/>
      <c r="G2" s="206"/>
      <c r="H2" s="206"/>
      <c r="I2" s="206"/>
      <c r="J2" s="206"/>
      <c r="K2" s="206"/>
      <c r="L2" s="206"/>
    </row>
    <row r="3" spans="1:28" ht="14.25">
      <c r="A3" s="253" t="s">
        <v>103</v>
      </c>
      <c r="B3" s="253"/>
      <c r="C3" s="245"/>
      <c r="D3" s="206"/>
      <c r="E3" s="206"/>
      <c r="F3" s="206"/>
      <c r="G3" s="206"/>
      <c r="H3" s="206"/>
      <c r="I3" s="206"/>
      <c r="J3" s="206"/>
      <c r="K3" s="206"/>
      <c r="L3" s="206"/>
    </row>
    <row r="4" spans="1:28" ht="15">
      <c r="A4" s="253" t="s">
        <v>102</v>
      </c>
      <c r="B4" s="253"/>
      <c r="C4" s="212"/>
      <c r="D4" s="211"/>
      <c r="E4" s="211"/>
      <c r="F4" s="211"/>
      <c r="G4" s="211"/>
      <c r="H4" s="211"/>
      <c r="I4" s="211"/>
      <c r="J4" s="211"/>
      <c r="K4" s="211"/>
      <c r="L4" s="211"/>
      <c r="W4" s="211"/>
      <c r="X4" s="211"/>
      <c r="Y4" s="211"/>
      <c r="Z4" s="211"/>
      <c r="AA4" s="211"/>
      <c r="AB4" s="216"/>
    </row>
    <row r="5" spans="1:28" ht="15">
      <c r="A5" s="253" t="s">
        <v>101</v>
      </c>
      <c r="B5" s="253"/>
      <c r="C5" s="212"/>
      <c r="D5" s="206"/>
      <c r="E5" s="206"/>
      <c r="F5" s="206"/>
      <c r="G5" s="206"/>
      <c r="H5" s="206"/>
      <c r="I5" s="206"/>
      <c r="J5" s="206"/>
      <c r="K5" s="206"/>
      <c r="L5" s="206"/>
    </row>
    <row r="6" spans="1:28" ht="15">
      <c r="A6" s="253" t="s">
        <v>104</v>
      </c>
      <c r="B6" s="253"/>
      <c r="C6" s="212"/>
      <c r="D6" s="206"/>
      <c r="E6" s="206"/>
      <c r="F6" s="206"/>
      <c r="G6" s="206"/>
      <c r="H6" s="206"/>
      <c r="I6" s="206"/>
      <c r="J6" s="206"/>
      <c r="K6" s="206"/>
      <c r="L6" s="206"/>
    </row>
    <row r="7" spans="1:28" ht="15">
      <c r="A7" s="253" t="s">
        <v>100</v>
      </c>
      <c r="B7" s="253"/>
      <c r="C7" s="212"/>
      <c r="D7" s="206"/>
      <c r="E7" s="206"/>
      <c r="F7" s="206"/>
      <c r="G7" s="206"/>
      <c r="H7" s="206"/>
      <c r="I7" s="206"/>
      <c r="J7" s="206"/>
      <c r="K7" s="206"/>
      <c r="L7" s="206"/>
    </row>
    <row r="8" spans="1:28">
      <c r="A8" s="234"/>
      <c r="B8" s="234"/>
      <c r="C8" s="223" t="s">
        <v>131</v>
      </c>
      <c r="D8" s="203" t="s">
        <v>99</v>
      </c>
      <c r="E8" s="206"/>
      <c r="F8" s="206"/>
      <c r="G8" s="206"/>
      <c r="H8" s="206"/>
      <c r="I8" s="206"/>
      <c r="J8" s="206"/>
      <c r="K8" s="206"/>
      <c r="L8" s="206"/>
    </row>
    <row r="9" spans="1:28">
      <c r="A9" s="253" t="s">
        <v>105</v>
      </c>
      <c r="B9" s="253"/>
      <c r="C9" s="242"/>
      <c r="D9" s="242"/>
      <c r="E9" s="210"/>
      <c r="F9" s="206"/>
      <c r="G9" s="206"/>
      <c r="H9" s="206"/>
      <c r="I9" s="206"/>
      <c r="J9" s="206"/>
      <c r="K9" s="206"/>
      <c r="L9" s="206"/>
    </row>
    <row r="10" spans="1:28">
      <c r="A10" s="253" t="s">
        <v>106</v>
      </c>
      <c r="B10" s="253"/>
      <c r="C10" s="242"/>
      <c r="D10" s="242"/>
      <c r="E10" s="209"/>
      <c r="G10" s="208"/>
      <c r="H10" s="208"/>
      <c r="I10" s="208"/>
      <c r="J10" s="208"/>
      <c r="K10" s="208"/>
      <c r="L10" s="206"/>
    </row>
    <row r="11" spans="1:28">
      <c r="A11" s="253" t="s">
        <v>98</v>
      </c>
      <c r="B11" s="253"/>
      <c r="C11" s="207"/>
      <c r="L11" s="206"/>
    </row>
    <row r="12" spans="1:28">
      <c r="A12" s="253" t="s">
        <v>97</v>
      </c>
      <c r="B12" s="253"/>
    </row>
    <row r="13" spans="1:28">
      <c r="A13" s="253" t="s">
        <v>96</v>
      </c>
      <c r="B13" s="253"/>
      <c r="C13" s="205"/>
      <c r="D13" s="203"/>
      <c r="E13" s="203"/>
      <c r="F13" s="235"/>
      <c r="M13" s="150"/>
      <c r="N13" s="150"/>
      <c r="O13" s="150"/>
      <c r="P13" s="150"/>
      <c r="Q13" s="150"/>
      <c r="R13" s="150"/>
      <c r="S13" s="150"/>
      <c r="T13" s="150"/>
      <c r="U13" s="150"/>
      <c r="V13" s="150"/>
    </row>
    <row r="14" spans="1:28">
      <c r="A14" s="253" t="s">
        <v>95</v>
      </c>
      <c r="B14" s="253"/>
      <c r="C14" s="205"/>
      <c r="D14" s="203"/>
      <c r="E14" s="203"/>
      <c r="M14" s="150"/>
      <c r="N14" s="150"/>
      <c r="O14" s="150"/>
      <c r="P14" s="150"/>
      <c r="Q14" s="150"/>
      <c r="R14" s="150"/>
      <c r="S14" s="150"/>
      <c r="T14" s="150"/>
      <c r="U14" s="150"/>
      <c r="V14" s="150"/>
    </row>
    <row r="15" spans="1:28">
      <c r="B15" s="203"/>
      <c r="M15" s="150"/>
      <c r="N15" s="150"/>
      <c r="O15" s="150"/>
      <c r="P15" s="150"/>
      <c r="Q15" s="150"/>
      <c r="R15" s="150"/>
      <c r="S15" s="150"/>
      <c r="T15" s="150"/>
      <c r="U15" s="150"/>
      <c r="V15" s="150"/>
    </row>
    <row r="16" spans="1:28">
      <c r="C16" s="203" t="s">
        <v>79</v>
      </c>
      <c r="D16" s="243"/>
      <c r="E16" s="243"/>
      <c r="F16" s="243"/>
      <c r="G16" s="204"/>
      <c r="H16" s="204"/>
      <c r="I16" s="204"/>
      <c r="J16" s="204"/>
      <c r="K16" s="203" t="s">
        <v>94</v>
      </c>
      <c r="L16" s="194"/>
      <c r="M16" s="154"/>
      <c r="N16" s="154"/>
      <c r="O16" s="154"/>
      <c r="P16" s="154"/>
      <c r="Q16" s="154"/>
      <c r="R16" s="154"/>
      <c r="S16" s="154"/>
      <c r="T16" s="154"/>
      <c r="U16" s="154"/>
      <c r="V16" s="154"/>
      <c r="W16" s="202"/>
      <c r="X16" s="202"/>
      <c r="Y16" s="202"/>
      <c r="Z16" s="202"/>
      <c r="AA16" s="202" t="s">
        <v>93</v>
      </c>
      <c r="AB16" s="217"/>
    </row>
    <row r="17" spans="2:32">
      <c r="C17" s="199" t="s">
        <v>92</v>
      </c>
      <c r="G17" s="193"/>
      <c r="H17" s="193"/>
      <c r="I17" s="193"/>
      <c r="J17" s="193"/>
      <c r="K17" s="198">
        <f>G17+F17</f>
        <v>0</v>
      </c>
      <c r="L17" s="201"/>
      <c r="M17" s="154">
        <v>4600</v>
      </c>
      <c r="N17" s="154"/>
      <c r="O17" s="154"/>
      <c r="P17" s="154"/>
      <c r="Q17" s="154"/>
      <c r="R17" s="154"/>
      <c r="S17" s="154"/>
      <c r="T17" s="154"/>
      <c r="U17" s="154"/>
      <c r="V17" s="154"/>
      <c r="W17" s="200">
        <f>F19</f>
        <v>0</v>
      </c>
      <c r="X17" s="200">
        <f>G19</f>
        <v>0</v>
      </c>
      <c r="Y17" s="200"/>
      <c r="Z17" s="200"/>
      <c r="AA17" s="200">
        <f>F60</f>
        <v>0</v>
      </c>
      <c r="AB17" s="218"/>
    </row>
    <row r="18" spans="2:32">
      <c r="C18" s="199" t="s">
        <v>91</v>
      </c>
      <c r="G18" s="193"/>
      <c r="H18" s="193"/>
      <c r="I18" s="193"/>
      <c r="J18" s="193"/>
      <c r="K18" s="198">
        <f>G18+F18</f>
        <v>0</v>
      </c>
      <c r="L18" s="194"/>
      <c r="M18" s="150"/>
      <c r="N18" s="150"/>
      <c r="O18" s="150"/>
      <c r="P18" s="150"/>
      <c r="Q18" s="150"/>
      <c r="R18" s="150"/>
      <c r="S18" s="150"/>
      <c r="T18" s="150"/>
      <c r="U18" s="150"/>
      <c r="V18" s="150"/>
      <c r="W18" s="193"/>
      <c r="X18" s="193"/>
      <c r="Y18" s="193"/>
      <c r="Z18" s="193"/>
      <c r="AA18" s="193"/>
    </row>
    <row r="19" spans="2:32">
      <c r="C19" s="197" t="s">
        <v>80</v>
      </c>
      <c r="D19" s="183"/>
      <c r="F19" s="183">
        <f>SUM(F17:F18)</f>
        <v>0</v>
      </c>
      <c r="G19" s="196"/>
      <c r="H19" s="196"/>
      <c r="I19" s="196"/>
      <c r="J19" s="196"/>
      <c r="K19" s="195">
        <f>SUM(K17:K18)</f>
        <v>0</v>
      </c>
      <c r="L19" s="194"/>
      <c r="M19" s="150"/>
      <c r="N19" s="150"/>
      <c r="O19" s="150"/>
      <c r="P19" s="150"/>
      <c r="Q19" s="150"/>
      <c r="R19" s="150"/>
      <c r="S19" s="150"/>
      <c r="T19" s="150"/>
      <c r="U19" s="150"/>
      <c r="V19" s="150"/>
      <c r="W19" s="193"/>
      <c r="X19" s="193"/>
      <c r="Y19" s="193"/>
      <c r="Z19" s="193"/>
      <c r="AA19" s="193"/>
    </row>
    <row r="20" spans="2:32" ht="13.5" thickBot="1">
      <c r="L20" s="194"/>
      <c r="M20" s="236" t="s">
        <v>115</v>
      </c>
      <c r="N20" s="150"/>
      <c r="O20" s="150"/>
      <c r="P20" s="150"/>
      <c r="Q20" s="150"/>
      <c r="R20" s="150"/>
      <c r="S20" s="150"/>
      <c r="T20" s="150"/>
      <c r="U20" s="150"/>
      <c r="V20" s="150"/>
      <c r="W20" s="193"/>
      <c r="X20" s="193"/>
      <c r="Y20" s="193"/>
      <c r="Z20" s="193"/>
      <c r="AA20" s="193"/>
      <c r="AB20" s="226" t="s">
        <v>111</v>
      </c>
    </row>
    <row r="21" spans="2:32" ht="26.25" thickBot="1">
      <c r="B21" s="192" t="s">
        <v>90</v>
      </c>
      <c r="C21" s="191" t="s">
        <v>89</v>
      </c>
      <c r="D21" s="190"/>
      <c r="E21" s="224" t="s">
        <v>109</v>
      </c>
      <c r="F21" s="189" t="s">
        <v>107</v>
      </c>
      <c r="G21" s="188" t="s">
        <v>116</v>
      </c>
      <c r="H21" s="188" t="s">
        <v>117</v>
      </c>
      <c r="I21" s="188" t="s">
        <v>140</v>
      </c>
      <c r="J21" s="188" t="s">
        <v>141</v>
      </c>
      <c r="K21" s="188" t="s">
        <v>88</v>
      </c>
      <c r="L21" s="187"/>
      <c r="M21" s="186" t="s">
        <v>87</v>
      </c>
      <c r="N21" s="225" t="s">
        <v>110</v>
      </c>
      <c r="O21" s="246">
        <v>42551</v>
      </c>
      <c r="P21" s="246">
        <v>42582</v>
      </c>
      <c r="Q21" s="246">
        <v>42613</v>
      </c>
      <c r="R21" s="246">
        <v>42643</v>
      </c>
      <c r="S21" s="246">
        <v>42674</v>
      </c>
      <c r="T21" s="246">
        <v>42704</v>
      </c>
      <c r="U21" s="246">
        <v>42735</v>
      </c>
      <c r="V21" s="246">
        <v>42766</v>
      </c>
      <c r="W21" s="246">
        <v>42794</v>
      </c>
      <c r="X21" s="246">
        <v>42825</v>
      </c>
      <c r="Y21" s="246">
        <v>42855</v>
      </c>
      <c r="Z21" s="246">
        <v>42886</v>
      </c>
      <c r="AA21" s="185" t="s">
        <v>86</v>
      </c>
      <c r="AB21" s="214" t="s">
        <v>112</v>
      </c>
      <c r="AC21" s="233" t="s">
        <v>113</v>
      </c>
      <c r="AD21" s="184"/>
      <c r="AE21" s="184"/>
      <c r="AF21" s="184"/>
    </row>
    <row r="22" spans="2:32">
      <c r="B22" s="175">
        <v>5010</v>
      </c>
      <c r="D22" s="149" t="s">
        <v>132</v>
      </c>
      <c r="E22" s="244"/>
      <c r="F22" s="173"/>
      <c r="G22" s="240">
        <v>0</v>
      </c>
      <c r="H22" s="240">
        <v>0</v>
      </c>
      <c r="I22" s="240">
        <v>0</v>
      </c>
      <c r="J22" s="240">
        <v>0</v>
      </c>
      <c r="K22" s="152">
        <f>SUM(F22:J22)</f>
        <v>0</v>
      </c>
      <c r="L22" s="177"/>
      <c r="M22" s="175">
        <v>5010</v>
      </c>
      <c r="N22" s="154"/>
      <c r="O22" s="154"/>
      <c r="P22" s="154"/>
      <c r="Q22" s="154"/>
      <c r="R22" s="154"/>
      <c r="S22" s="154"/>
      <c r="T22" s="154"/>
      <c r="U22" s="154"/>
      <c r="V22" s="154"/>
      <c r="W22" s="154"/>
      <c r="X22" s="154"/>
      <c r="Y22" s="154"/>
      <c r="Z22" s="154"/>
      <c r="AA22" s="160">
        <f>SUM(W22:Z22)</f>
        <v>0</v>
      </c>
      <c r="AB22" s="227">
        <f>SUM(N22:Z22)</f>
        <v>0</v>
      </c>
      <c r="AC22" s="230">
        <f>K22-AB22</f>
        <v>0</v>
      </c>
      <c r="AD22" s="184"/>
      <c r="AE22" s="184"/>
      <c r="AF22" s="184"/>
    </row>
    <row r="23" spans="2:32">
      <c r="B23" s="175">
        <v>5010</v>
      </c>
      <c r="D23" s="149" t="s">
        <v>132</v>
      </c>
      <c r="E23" s="244"/>
      <c r="F23" s="173"/>
      <c r="G23" s="240">
        <v>0</v>
      </c>
      <c r="H23" s="240">
        <v>0</v>
      </c>
      <c r="I23" s="240">
        <v>0</v>
      </c>
      <c r="J23" s="240">
        <v>0</v>
      </c>
      <c r="K23" s="152">
        <f t="shared" ref="K23:K24" si="0">SUM(F23:J23)</f>
        <v>0</v>
      </c>
      <c r="L23" s="177"/>
      <c r="M23" s="175">
        <v>5010</v>
      </c>
      <c r="N23" s="154"/>
      <c r="O23" s="154"/>
      <c r="P23" s="154"/>
      <c r="Q23" s="154"/>
      <c r="R23" s="154"/>
      <c r="S23" s="154"/>
      <c r="T23" s="154"/>
      <c r="U23" s="154"/>
      <c r="V23" s="154"/>
      <c r="W23" s="154"/>
      <c r="X23" s="154"/>
      <c r="Y23" s="154"/>
      <c r="Z23" s="154"/>
      <c r="AA23" s="160">
        <f t="shared" ref="AA23:AA57" si="1">SUM(W23:Z23)</f>
        <v>0</v>
      </c>
      <c r="AB23" s="227">
        <f t="shared" ref="AB23:AB60" si="2">SUM(N23:Z23)</f>
        <v>0</v>
      </c>
      <c r="AC23" s="230">
        <f t="shared" ref="AC23:AC60" si="3">K23-AB23</f>
        <v>0</v>
      </c>
      <c r="AD23" s="184"/>
      <c r="AE23" s="184"/>
      <c r="AF23" s="184"/>
    </row>
    <row r="24" spans="2:32">
      <c r="B24" s="175">
        <v>5010</v>
      </c>
      <c r="D24" s="149" t="s">
        <v>133</v>
      </c>
      <c r="E24" s="244"/>
      <c r="F24" s="173"/>
      <c r="G24" s="240"/>
      <c r="H24" s="240"/>
      <c r="I24" s="240"/>
      <c r="J24" s="240"/>
      <c r="K24" s="152">
        <f t="shared" si="0"/>
        <v>0</v>
      </c>
      <c r="L24" s="177"/>
      <c r="M24" s="175"/>
      <c r="N24" s="154"/>
      <c r="O24" s="154"/>
      <c r="P24" s="154"/>
      <c r="Q24" s="154"/>
      <c r="R24" s="154"/>
      <c r="S24" s="154"/>
      <c r="T24" s="154"/>
      <c r="U24" s="154"/>
      <c r="V24" s="154"/>
      <c r="W24" s="154"/>
      <c r="X24" s="154"/>
      <c r="Y24" s="154"/>
      <c r="Z24" s="154"/>
      <c r="AA24" s="160"/>
      <c r="AB24" s="227">
        <f t="shared" si="2"/>
        <v>0</v>
      </c>
      <c r="AC24" s="230">
        <f t="shared" si="3"/>
        <v>0</v>
      </c>
      <c r="AD24" s="184"/>
      <c r="AE24" s="184"/>
      <c r="AF24" s="184"/>
    </row>
    <row r="25" spans="2:32">
      <c r="B25" s="175">
        <v>5010</v>
      </c>
      <c r="D25" s="149" t="s">
        <v>134</v>
      </c>
      <c r="E25" s="244"/>
      <c r="F25" s="173"/>
      <c r="G25" s="240">
        <v>0</v>
      </c>
      <c r="H25" s="240">
        <v>0</v>
      </c>
      <c r="I25" s="240">
        <v>0</v>
      </c>
      <c r="J25" s="240">
        <v>0</v>
      </c>
      <c r="K25" s="152">
        <f t="shared" ref="K25:K30" si="4">SUM(F25:J25)</f>
        <v>0</v>
      </c>
      <c r="L25" s="177"/>
      <c r="M25" s="175">
        <v>5010</v>
      </c>
      <c r="N25" s="154"/>
      <c r="O25" s="154"/>
      <c r="P25" s="154"/>
      <c r="Q25" s="154"/>
      <c r="R25" s="154"/>
      <c r="S25" s="154"/>
      <c r="T25" s="154"/>
      <c r="U25" s="154"/>
      <c r="V25" s="154"/>
      <c r="W25" s="154"/>
      <c r="X25" s="154"/>
      <c r="Y25" s="154"/>
      <c r="Z25" s="154"/>
      <c r="AA25" s="160">
        <f t="shared" si="1"/>
        <v>0</v>
      </c>
      <c r="AB25" s="227">
        <f t="shared" si="2"/>
        <v>0</v>
      </c>
      <c r="AC25" s="230">
        <f t="shared" si="3"/>
        <v>0</v>
      </c>
      <c r="AD25" s="184"/>
      <c r="AE25" s="184"/>
      <c r="AF25" s="184"/>
    </row>
    <row r="26" spans="2:32">
      <c r="B26" s="175">
        <v>5101</v>
      </c>
      <c r="D26" s="149" t="s">
        <v>135</v>
      </c>
      <c r="E26" s="244"/>
      <c r="F26" s="173"/>
      <c r="G26" s="240">
        <v>0</v>
      </c>
      <c r="H26" s="240">
        <v>0</v>
      </c>
      <c r="I26" s="240">
        <v>0</v>
      </c>
      <c r="J26" s="240">
        <v>0</v>
      </c>
      <c r="K26" s="152">
        <f t="shared" si="4"/>
        <v>0</v>
      </c>
      <c r="L26" s="177"/>
      <c r="M26" s="175">
        <v>5101</v>
      </c>
      <c r="N26" s="154"/>
      <c r="O26" s="154"/>
      <c r="P26" s="154"/>
      <c r="Q26" s="154"/>
      <c r="R26" s="154"/>
      <c r="S26" s="154"/>
      <c r="T26" s="154"/>
      <c r="U26" s="154"/>
      <c r="V26" s="154"/>
      <c r="W26" s="154"/>
      <c r="X26" s="154"/>
      <c r="Y26" s="154"/>
      <c r="Z26" s="154"/>
      <c r="AA26" s="160">
        <f t="shared" si="1"/>
        <v>0</v>
      </c>
      <c r="AB26" s="227">
        <f t="shared" si="2"/>
        <v>0</v>
      </c>
      <c r="AC26" s="230">
        <f t="shared" si="3"/>
        <v>0</v>
      </c>
      <c r="AD26" s="184"/>
      <c r="AE26" s="184"/>
      <c r="AF26" s="184"/>
    </row>
    <row r="27" spans="2:32">
      <c r="B27" s="175">
        <v>5101</v>
      </c>
      <c r="D27" s="149" t="s">
        <v>136</v>
      </c>
      <c r="E27" s="244"/>
      <c r="F27" s="173"/>
      <c r="G27" s="240">
        <v>0</v>
      </c>
      <c r="H27" s="240">
        <v>0</v>
      </c>
      <c r="I27" s="240">
        <v>0</v>
      </c>
      <c r="J27" s="240">
        <v>0</v>
      </c>
      <c r="K27" s="152">
        <f t="shared" si="4"/>
        <v>0</v>
      </c>
      <c r="L27" s="177"/>
      <c r="M27" s="175">
        <v>5101</v>
      </c>
      <c r="N27" s="154"/>
      <c r="O27" s="154"/>
      <c r="P27" s="154"/>
      <c r="Q27" s="154"/>
      <c r="R27" s="154"/>
      <c r="S27" s="154"/>
      <c r="T27" s="154"/>
      <c r="U27" s="154"/>
      <c r="V27" s="154"/>
      <c r="W27" s="154"/>
      <c r="X27" s="154"/>
      <c r="Y27" s="154"/>
      <c r="Z27" s="154"/>
      <c r="AA27" s="160">
        <f t="shared" si="1"/>
        <v>0</v>
      </c>
      <c r="AB27" s="227">
        <f t="shared" si="2"/>
        <v>0</v>
      </c>
      <c r="AC27" s="230">
        <f t="shared" si="3"/>
        <v>0</v>
      </c>
    </row>
    <row r="28" spans="2:32">
      <c r="B28" s="175">
        <v>5100</v>
      </c>
      <c r="D28" s="149" t="s">
        <v>134</v>
      </c>
      <c r="E28" s="244"/>
      <c r="F28" s="173"/>
      <c r="G28" s="240">
        <v>0</v>
      </c>
      <c r="H28" s="240">
        <v>0</v>
      </c>
      <c r="I28" s="240">
        <v>0</v>
      </c>
      <c r="J28" s="240">
        <v>0</v>
      </c>
      <c r="K28" s="152">
        <f t="shared" si="4"/>
        <v>0</v>
      </c>
      <c r="L28" s="177"/>
      <c r="M28" s="175">
        <v>5101</v>
      </c>
      <c r="N28" s="154"/>
      <c r="O28" s="154"/>
      <c r="P28" s="154"/>
      <c r="Q28" s="154"/>
      <c r="R28" s="154"/>
      <c r="S28" s="154"/>
      <c r="T28" s="154"/>
      <c r="U28" s="154"/>
      <c r="V28" s="154"/>
      <c r="W28" s="154"/>
      <c r="X28" s="154"/>
      <c r="Y28" s="154"/>
      <c r="Z28" s="154"/>
      <c r="AA28" s="160">
        <f t="shared" si="1"/>
        <v>0</v>
      </c>
      <c r="AB28" s="227">
        <f t="shared" si="2"/>
        <v>0</v>
      </c>
      <c r="AC28" s="230">
        <f t="shared" si="3"/>
        <v>0</v>
      </c>
    </row>
    <row r="29" spans="2:32">
      <c r="B29" s="175"/>
      <c r="E29" s="151"/>
      <c r="F29" s="173">
        <v>0</v>
      </c>
      <c r="G29" s="240">
        <v>0</v>
      </c>
      <c r="H29" s="240">
        <v>0</v>
      </c>
      <c r="I29" s="240">
        <v>0</v>
      </c>
      <c r="J29" s="240">
        <v>0</v>
      </c>
      <c r="K29" s="152">
        <f t="shared" si="4"/>
        <v>0</v>
      </c>
      <c r="L29" s="177"/>
      <c r="M29" s="175">
        <v>5101</v>
      </c>
      <c r="N29" s="154"/>
      <c r="O29" s="154"/>
      <c r="P29" s="154"/>
      <c r="Q29" s="154"/>
      <c r="R29" s="154"/>
      <c r="S29" s="154"/>
      <c r="T29" s="154"/>
      <c r="U29" s="154"/>
      <c r="V29" s="154"/>
      <c r="W29" s="154"/>
      <c r="X29" s="154"/>
      <c r="Y29" s="154"/>
      <c r="Z29" s="154"/>
      <c r="AA29" s="160">
        <f t="shared" si="1"/>
        <v>0</v>
      </c>
      <c r="AB29" s="227">
        <f t="shared" si="2"/>
        <v>0</v>
      </c>
      <c r="AC29" s="230">
        <f t="shared" si="3"/>
        <v>0</v>
      </c>
    </row>
    <row r="30" spans="2:32">
      <c r="B30" s="175"/>
      <c r="E30" s="151"/>
      <c r="F30" s="173">
        <v>0</v>
      </c>
      <c r="G30" s="240">
        <v>0</v>
      </c>
      <c r="H30" s="240">
        <v>0</v>
      </c>
      <c r="I30" s="240">
        <v>0</v>
      </c>
      <c r="J30" s="240">
        <v>0</v>
      </c>
      <c r="K30" s="152">
        <f t="shared" si="4"/>
        <v>0</v>
      </c>
      <c r="L30" s="177"/>
      <c r="M30" s="175">
        <v>5101</v>
      </c>
      <c r="N30" s="154"/>
      <c r="O30" s="154"/>
      <c r="P30" s="154"/>
      <c r="Q30" s="154"/>
      <c r="R30" s="154"/>
      <c r="S30" s="154"/>
      <c r="T30" s="154"/>
      <c r="U30" s="154"/>
      <c r="V30" s="154"/>
      <c r="W30" s="154"/>
      <c r="X30" s="154"/>
      <c r="Y30" s="154"/>
      <c r="Z30" s="154"/>
      <c r="AA30" s="160">
        <f t="shared" si="1"/>
        <v>0</v>
      </c>
      <c r="AB30" s="227">
        <f t="shared" si="2"/>
        <v>0</v>
      </c>
      <c r="AC30" s="230">
        <f t="shared" si="3"/>
        <v>0</v>
      </c>
    </row>
    <row r="31" spans="2:32">
      <c r="B31" s="175"/>
      <c r="E31" s="151"/>
      <c r="F31" s="173"/>
      <c r="G31" s="240"/>
      <c r="H31" s="240"/>
      <c r="I31" s="240"/>
      <c r="J31" s="240"/>
      <c r="K31" s="152">
        <f>SUM(F31:G31)</f>
        <v>0</v>
      </c>
      <c r="L31" s="177"/>
      <c r="M31" s="175"/>
      <c r="N31" s="154"/>
      <c r="O31" s="154"/>
      <c r="P31" s="154"/>
      <c r="Q31" s="154"/>
      <c r="R31" s="154"/>
      <c r="S31" s="154"/>
      <c r="T31" s="154"/>
      <c r="U31" s="154"/>
      <c r="V31" s="154"/>
      <c r="W31" s="154"/>
      <c r="X31" s="154"/>
      <c r="Y31" s="154"/>
      <c r="Z31" s="154"/>
      <c r="AA31" s="160">
        <f t="shared" si="1"/>
        <v>0</v>
      </c>
      <c r="AB31" s="227">
        <f t="shared" si="2"/>
        <v>0</v>
      </c>
      <c r="AC31" s="230">
        <f t="shared" si="3"/>
        <v>0</v>
      </c>
    </row>
    <row r="32" spans="2:32">
      <c r="B32" s="175"/>
      <c r="C32" s="183" t="s">
        <v>84</v>
      </c>
      <c r="D32" s="183"/>
      <c r="E32" s="182"/>
      <c r="F32" s="181">
        <f>SUM(F22:F31)</f>
        <v>0</v>
      </c>
      <c r="G32" s="241">
        <f>SUM(G22:G31)</f>
        <v>0</v>
      </c>
      <c r="H32" s="241">
        <f t="shared" ref="H32:I32" si="5">SUM(H22:H31)</f>
        <v>0</v>
      </c>
      <c r="I32" s="241">
        <f t="shared" si="5"/>
        <v>0</v>
      </c>
      <c r="J32" s="241">
        <f>SUM(J22:J30)</f>
        <v>0</v>
      </c>
      <c r="K32" s="180">
        <f>SUM(F32:J32)</f>
        <v>0</v>
      </c>
      <c r="L32" s="177"/>
      <c r="M32" s="175"/>
      <c r="N32" s="179">
        <f>SUM(N22:N31)</f>
        <v>0</v>
      </c>
      <c r="O32" s="179">
        <f>SUM(O22:O31)</f>
        <v>0</v>
      </c>
      <c r="P32" s="179"/>
      <c r="Q32" s="179"/>
      <c r="R32" s="179"/>
      <c r="S32" s="179"/>
      <c r="T32" s="179"/>
      <c r="U32" s="179"/>
      <c r="V32" s="179"/>
      <c r="W32" s="178">
        <f t="shared" ref="W32:AB32" si="6">SUM(W22:W31)</f>
        <v>0</v>
      </c>
      <c r="X32" s="178">
        <f t="shared" si="6"/>
        <v>0</v>
      </c>
      <c r="Y32" s="178">
        <f t="shared" si="6"/>
        <v>0</v>
      </c>
      <c r="Z32" s="178">
        <f t="shared" si="6"/>
        <v>0</v>
      </c>
      <c r="AA32" s="178">
        <f t="shared" si="6"/>
        <v>0</v>
      </c>
      <c r="AB32" s="220">
        <f t="shared" si="2"/>
        <v>0</v>
      </c>
      <c r="AC32" s="256">
        <f t="shared" si="3"/>
        <v>0</v>
      </c>
    </row>
    <row r="33" spans="2:29">
      <c r="B33" s="175">
        <v>5190</v>
      </c>
      <c r="C33" s="149" t="s">
        <v>142</v>
      </c>
      <c r="D33" s="254">
        <v>0.32600000000000001</v>
      </c>
      <c r="E33" s="151"/>
      <c r="F33" s="173">
        <f>F32*0.317</f>
        <v>0</v>
      </c>
      <c r="G33" s="240">
        <v>0</v>
      </c>
      <c r="H33" s="240">
        <v>0</v>
      </c>
      <c r="I33" s="240">
        <v>0</v>
      </c>
      <c r="J33" s="240">
        <v>0</v>
      </c>
      <c r="K33" s="152">
        <f>SUM(F33:J33)</f>
        <v>0</v>
      </c>
      <c r="L33" s="177"/>
      <c r="M33" s="175">
        <v>5190</v>
      </c>
      <c r="N33" s="154">
        <f>N32*D33</f>
        <v>0</v>
      </c>
      <c r="O33" s="154"/>
      <c r="P33" s="154"/>
      <c r="Q33" s="154"/>
      <c r="R33" s="154"/>
      <c r="S33" s="154"/>
      <c r="T33" s="154"/>
      <c r="U33" s="154"/>
      <c r="V33" s="154"/>
      <c r="W33" s="160"/>
      <c r="X33" s="160">
        <f>X32*31.8%</f>
        <v>0</v>
      </c>
      <c r="Y33" s="160"/>
      <c r="Z33" s="160"/>
      <c r="AA33" s="160">
        <f t="shared" si="1"/>
        <v>0</v>
      </c>
      <c r="AB33" s="221">
        <f t="shared" si="2"/>
        <v>0</v>
      </c>
      <c r="AC33" s="230">
        <f t="shared" si="3"/>
        <v>0</v>
      </c>
    </row>
    <row r="34" spans="2:29">
      <c r="B34" s="175">
        <v>5192</v>
      </c>
      <c r="C34" s="149" t="s">
        <v>9</v>
      </c>
      <c r="F34" s="173"/>
      <c r="G34" s="240">
        <v>0</v>
      </c>
      <c r="H34" s="240">
        <v>0</v>
      </c>
      <c r="I34" s="240">
        <v>0</v>
      </c>
      <c r="J34" s="240">
        <v>0</v>
      </c>
      <c r="K34" s="152">
        <f t="shared" ref="K34:K57" si="7">SUM(F34:J34)</f>
        <v>0</v>
      </c>
      <c r="L34" s="177"/>
      <c r="M34" s="175">
        <v>5192</v>
      </c>
      <c r="N34" s="154"/>
      <c r="O34" s="154"/>
      <c r="P34" s="154"/>
      <c r="Q34" s="154"/>
      <c r="R34" s="154"/>
      <c r="S34" s="154"/>
      <c r="T34" s="154"/>
      <c r="U34" s="154"/>
      <c r="V34" s="154"/>
      <c r="W34" s="160"/>
      <c r="X34" s="160"/>
      <c r="Y34" s="160"/>
      <c r="Z34" s="160"/>
      <c r="AA34" s="160">
        <f t="shared" si="1"/>
        <v>0</v>
      </c>
      <c r="AB34" s="221">
        <f t="shared" si="2"/>
        <v>0</v>
      </c>
      <c r="AC34" s="230">
        <f t="shared" si="3"/>
        <v>0</v>
      </c>
    </row>
    <row r="35" spans="2:29">
      <c r="B35" s="175"/>
      <c r="F35" s="173"/>
      <c r="G35" s="240">
        <v>0</v>
      </c>
      <c r="H35" s="240">
        <v>0</v>
      </c>
      <c r="I35" s="240">
        <v>0</v>
      </c>
      <c r="J35" s="240">
        <v>0</v>
      </c>
      <c r="K35" s="152">
        <f t="shared" si="7"/>
        <v>0</v>
      </c>
      <c r="L35" s="177"/>
      <c r="M35" s="175"/>
      <c r="N35" s="154"/>
      <c r="O35" s="154"/>
      <c r="P35" s="154"/>
      <c r="Q35" s="154"/>
      <c r="R35" s="154"/>
      <c r="S35" s="154"/>
      <c r="T35" s="154"/>
      <c r="U35" s="154"/>
      <c r="V35" s="154"/>
      <c r="W35" s="160"/>
      <c r="X35" s="160"/>
      <c r="Y35" s="160"/>
      <c r="Z35" s="160"/>
      <c r="AA35" s="160">
        <f t="shared" si="1"/>
        <v>0</v>
      </c>
      <c r="AB35" s="219">
        <f t="shared" si="2"/>
        <v>0</v>
      </c>
      <c r="AC35" s="230">
        <f t="shared" si="3"/>
        <v>0</v>
      </c>
    </row>
    <row r="36" spans="2:29">
      <c r="B36" s="175">
        <v>5200</v>
      </c>
      <c r="C36" s="149" t="s">
        <v>118</v>
      </c>
      <c r="F36" s="173"/>
      <c r="G36" s="240">
        <v>0</v>
      </c>
      <c r="H36" s="240">
        <v>0</v>
      </c>
      <c r="I36" s="240">
        <v>0</v>
      </c>
      <c r="J36" s="240">
        <v>0</v>
      </c>
      <c r="K36" s="152">
        <f t="shared" si="7"/>
        <v>0</v>
      </c>
      <c r="L36" s="177"/>
      <c r="M36" s="175">
        <v>5200</v>
      </c>
      <c r="N36" s="154"/>
      <c r="O36" s="154"/>
      <c r="P36" s="154"/>
      <c r="Q36" s="154"/>
      <c r="R36" s="154"/>
      <c r="S36" s="154"/>
      <c r="T36" s="154"/>
      <c r="U36" s="154"/>
      <c r="V36" s="154"/>
      <c r="W36" s="160"/>
      <c r="X36" s="160"/>
      <c r="Y36" s="160"/>
      <c r="Z36" s="160"/>
      <c r="AA36" s="160">
        <f t="shared" si="1"/>
        <v>0</v>
      </c>
      <c r="AB36" s="219">
        <f t="shared" si="2"/>
        <v>0</v>
      </c>
      <c r="AC36" s="230">
        <f t="shared" si="3"/>
        <v>0</v>
      </c>
    </row>
    <row r="37" spans="2:29">
      <c r="B37" s="175">
        <v>5201</v>
      </c>
      <c r="C37" s="149" t="s">
        <v>119</v>
      </c>
      <c r="F37" s="173"/>
      <c r="G37" s="240">
        <v>0</v>
      </c>
      <c r="H37" s="240">
        <v>0</v>
      </c>
      <c r="I37" s="240">
        <v>0</v>
      </c>
      <c r="J37" s="240">
        <v>0</v>
      </c>
      <c r="K37" s="152">
        <f t="shared" si="7"/>
        <v>0</v>
      </c>
      <c r="L37" s="177"/>
      <c r="M37" s="175">
        <v>5201</v>
      </c>
      <c r="N37" s="154"/>
      <c r="O37" s="154"/>
      <c r="P37" s="154"/>
      <c r="Q37" s="154"/>
      <c r="R37" s="154"/>
      <c r="S37" s="154"/>
      <c r="T37" s="154"/>
      <c r="U37" s="154"/>
      <c r="V37" s="154"/>
      <c r="W37" s="160"/>
      <c r="X37" s="160"/>
      <c r="Y37" s="160"/>
      <c r="Z37" s="160"/>
      <c r="AA37" s="160">
        <f t="shared" si="1"/>
        <v>0</v>
      </c>
      <c r="AB37" s="219">
        <f t="shared" si="2"/>
        <v>0</v>
      </c>
      <c r="AC37" s="230">
        <f t="shared" si="3"/>
        <v>0</v>
      </c>
    </row>
    <row r="38" spans="2:29">
      <c r="B38" s="175"/>
      <c r="F38" s="173"/>
      <c r="G38" s="240">
        <v>0</v>
      </c>
      <c r="H38" s="240">
        <v>0</v>
      </c>
      <c r="I38" s="240">
        <v>0</v>
      </c>
      <c r="J38" s="240">
        <v>0</v>
      </c>
      <c r="K38" s="152">
        <f t="shared" si="7"/>
        <v>0</v>
      </c>
      <c r="L38" s="177"/>
      <c r="M38" s="175"/>
      <c r="N38" s="154"/>
      <c r="O38" s="154"/>
      <c r="P38" s="154"/>
      <c r="Q38" s="154"/>
      <c r="R38" s="154"/>
      <c r="S38" s="154"/>
      <c r="T38" s="154"/>
      <c r="U38" s="154"/>
      <c r="V38" s="154"/>
      <c r="W38" s="160"/>
      <c r="X38" s="160"/>
      <c r="Y38" s="160"/>
      <c r="Z38" s="160"/>
      <c r="AA38" s="160">
        <f t="shared" si="1"/>
        <v>0</v>
      </c>
      <c r="AB38" s="219">
        <f t="shared" si="2"/>
        <v>0</v>
      </c>
      <c r="AC38" s="230">
        <f t="shared" si="3"/>
        <v>0</v>
      </c>
    </row>
    <row r="39" spans="2:29">
      <c r="B39" s="175">
        <v>5228</v>
      </c>
      <c r="C39" s="149" t="s">
        <v>137</v>
      </c>
      <c r="F39" s="173"/>
      <c r="G39" s="240">
        <v>0</v>
      </c>
      <c r="H39" s="240">
        <v>0</v>
      </c>
      <c r="I39" s="240">
        <v>0</v>
      </c>
      <c r="J39" s="240">
        <v>0</v>
      </c>
      <c r="K39" s="152">
        <f t="shared" si="7"/>
        <v>0</v>
      </c>
      <c r="L39" s="177"/>
      <c r="M39" s="175">
        <v>5228</v>
      </c>
      <c r="N39" s="154"/>
      <c r="O39" s="154"/>
      <c r="P39" s="154"/>
      <c r="Q39" s="154"/>
      <c r="R39" s="154"/>
      <c r="S39" s="154"/>
      <c r="T39" s="154"/>
      <c r="U39" s="154"/>
      <c r="V39" s="154"/>
      <c r="W39" s="160"/>
      <c r="X39" s="160"/>
      <c r="Y39" s="160"/>
      <c r="Z39" s="160"/>
      <c r="AA39" s="160">
        <f t="shared" si="1"/>
        <v>0</v>
      </c>
      <c r="AB39" s="219">
        <f t="shared" si="2"/>
        <v>0</v>
      </c>
      <c r="AC39" s="230">
        <f t="shared" si="3"/>
        <v>0</v>
      </c>
    </row>
    <row r="40" spans="2:29">
      <c r="B40" s="175">
        <v>5223</v>
      </c>
      <c r="C40" s="149" t="s">
        <v>120</v>
      </c>
      <c r="F40" s="173"/>
      <c r="G40" s="240">
        <v>0</v>
      </c>
      <c r="H40" s="240">
        <v>0</v>
      </c>
      <c r="I40" s="240">
        <v>0</v>
      </c>
      <c r="J40" s="240">
        <v>0</v>
      </c>
      <c r="K40" s="152">
        <f t="shared" si="7"/>
        <v>0</v>
      </c>
      <c r="L40" s="177"/>
      <c r="M40" s="175">
        <v>5223</v>
      </c>
      <c r="N40" s="154"/>
      <c r="O40" s="154"/>
      <c r="P40" s="154"/>
      <c r="Q40" s="154"/>
      <c r="R40" s="154"/>
      <c r="S40" s="154"/>
      <c r="T40" s="154"/>
      <c r="U40" s="154"/>
      <c r="V40" s="154"/>
      <c r="W40" s="160"/>
      <c r="X40" s="160"/>
      <c r="Y40" s="160"/>
      <c r="Z40" s="160"/>
      <c r="AA40" s="160">
        <f t="shared" si="1"/>
        <v>0</v>
      </c>
      <c r="AB40" s="219">
        <f t="shared" si="2"/>
        <v>0</v>
      </c>
      <c r="AC40" s="230">
        <f t="shared" si="3"/>
        <v>0</v>
      </c>
    </row>
    <row r="41" spans="2:29">
      <c r="B41" s="175">
        <v>5249</v>
      </c>
      <c r="C41" s="149" t="s">
        <v>121</v>
      </c>
      <c r="F41" s="173"/>
      <c r="G41" s="240">
        <v>0</v>
      </c>
      <c r="H41" s="240">
        <v>0</v>
      </c>
      <c r="I41" s="240">
        <v>0</v>
      </c>
      <c r="J41" s="240">
        <v>0</v>
      </c>
      <c r="K41" s="152">
        <f t="shared" si="7"/>
        <v>0</v>
      </c>
      <c r="L41" s="172"/>
      <c r="M41" s="175">
        <v>5249</v>
      </c>
      <c r="N41" s="154"/>
      <c r="O41" s="154"/>
      <c r="P41" s="154"/>
      <c r="Q41" s="154"/>
      <c r="R41" s="154"/>
      <c r="S41" s="154"/>
      <c r="T41" s="154"/>
      <c r="U41" s="154"/>
      <c r="V41" s="154"/>
      <c r="W41" s="160"/>
      <c r="X41" s="160"/>
      <c r="Y41" s="160"/>
      <c r="Z41" s="160"/>
      <c r="AA41" s="160">
        <f t="shared" si="1"/>
        <v>0</v>
      </c>
      <c r="AB41" s="219">
        <f t="shared" si="2"/>
        <v>0</v>
      </c>
      <c r="AC41" s="230">
        <f t="shared" si="3"/>
        <v>0</v>
      </c>
    </row>
    <row r="42" spans="2:29">
      <c r="B42" s="175">
        <v>5269</v>
      </c>
      <c r="C42" s="149" t="s">
        <v>122</v>
      </c>
      <c r="F42" s="173">
        <v>0</v>
      </c>
      <c r="G42" s="240">
        <v>0</v>
      </c>
      <c r="H42" s="240">
        <v>0</v>
      </c>
      <c r="I42" s="240">
        <v>0</v>
      </c>
      <c r="J42" s="240">
        <v>0</v>
      </c>
      <c r="K42" s="152">
        <f t="shared" si="7"/>
        <v>0</v>
      </c>
      <c r="L42" s="177"/>
      <c r="M42" s="175">
        <v>5269</v>
      </c>
      <c r="N42" s="154"/>
      <c r="O42" s="154"/>
      <c r="P42" s="154"/>
      <c r="Q42" s="154"/>
      <c r="R42" s="154"/>
      <c r="S42" s="154"/>
      <c r="T42" s="154"/>
      <c r="U42" s="154"/>
      <c r="V42" s="154"/>
      <c r="W42" s="160"/>
      <c r="X42" s="160"/>
      <c r="Y42" s="160"/>
      <c r="Z42" s="160"/>
      <c r="AA42" s="160">
        <f t="shared" si="1"/>
        <v>0</v>
      </c>
      <c r="AB42" s="219">
        <f t="shared" si="2"/>
        <v>0</v>
      </c>
      <c r="AC42" s="230">
        <f t="shared" si="3"/>
        <v>0</v>
      </c>
    </row>
    <row r="43" spans="2:29">
      <c r="B43" s="175">
        <v>5270</v>
      </c>
      <c r="C43" s="149" t="s">
        <v>123</v>
      </c>
      <c r="F43" s="173">
        <v>0</v>
      </c>
      <c r="G43" s="240">
        <v>0</v>
      </c>
      <c r="H43" s="240">
        <v>0</v>
      </c>
      <c r="I43" s="240">
        <v>0</v>
      </c>
      <c r="J43" s="240">
        <v>0</v>
      </c>
      <c r="K43" s="152">
        <f t="shared" si="7"/>
        <v>0</v>
      </c>
      <c r="L43" s="172"/>
      <c r="M43" s="175">
        <v>5270</v>
      </c>
      <c r="N43" s="154"/>
      <c r="O43" s="154"/>
      <c r="P43" s="154"/>
      <c r="Q43" s="154"/>
      <c r="R43" s="154"/>
      <c r="S43" s="154"/>
      <c r="T43" s="154"/>
      <c r="U43" s="154"/>
      <c r="V43" s="154"/>
      <c r="W43" s="237"/>
      <c r="X43" s="160"/>
      <c r="Y43" s="160"/>
      <c r="Z43" s="160"/>
      <c r="AA43" s="160">
        <f t="shared" si="1"/>
        <v>0</v>
      </c>
      <c r="AB43" s="219">
        <f t="shared" si="2"/>
        <v>0</v>
      </c>
      <c r="AC43" s="230">
        <f t="shared" si="3"/>
        <v>0</v>
      </c>
    </row>
    <row r="44" spans="2:29">
      <c r="B44" s="175">
        <v>5302</v>
      </c>
      <c r="C44" s="149" t="s">
        <v>124</v>
      </c>
      <c r="E44" s="238"/>
      <c r="F44" s="173">
        <v>0</v>
      </c>
      <c r="G44" s="240">
        <v>0</v>
      </c>
      <c r="H44" s="240">
        <v>0</v>
      </c>
      <c r="I44" s="240">
        <v>0</v>
      </c>
      <c r="J44" s="240">
        <v>0</v>
      </c>
      <c r="K44" s="152">
        <f t="shared" si="7"/>
        <v>0</v>
      </c>
      <c r="L44" s="177"/>
      <c r="M44" s="175">
        <v>5302</v>
      </c>
      <c r="N44" s="154"/>
      <c r="O44" s="154"/>
      <c r="P44" s="154"/>
      <c r="Q44" s="154"/>
      <c r="R44" s="154"/>
      <c r="S44" s="154"/>
      <c r="T44" s="154"/>
      <c r="U44" s="154"/>
      <c r="V44" s="154"/>
      <c r="W44" s="160"/>
      <c r="X44" s="160"/>
      <c r="Y44" s="160"/>
      <c r="Z44" s="160"/>
      <c r="AA44" s="160">
        <f t="shared" si="1"/>
        <v>0</v>
      </c>
      <c r="AB44" s="219">
        <f t="shared" si="2"/>
        <v>0</v>
      </c>
      <c r="AC44" s="230">
        <f t="shared" si="3"/>
        <v>0</v>
      </c>
    </row>
    <row r="45" spans="2:29">
      <c r="B45" s="175">
        <v>5307</v>
      </c>
      <c r="C45" s="149" t="s">
        <v>125</v>
      </c>
      <c r="F45" s="173"/>
      <c r="G45" s="240">
        <v>0</v>
      </c>
      <c r="H45" s="240">
        <v>0</v>
      </c>
      <c r="I45" s="240">
        <v>0</v>
      </c>
      <c r="J45" s="240">
        <v>0</v>
      </c>
      <c r="K45" s="152">
        <f t="shared" si="7"/>
        <v>0</v>
      </c>
      <c r="L45" s="172"/>
      <c r="M45" s="175">
        <v>5307</v>
      </c>
      <c r="N45" s="154"/>
      <c r="O45" s="154"/>
      <c r="P45" s="154"/>
      <c r="Q45" s="154"/>
      <c r="R45" s="154"/>
      <c r="S45" s="154"/>
      <c r="T45" s="154"/>
      <c r="U45" s="154"/>
      <c r="V45" s="154"/>
      <c r="W45" s="160"/>
      <c r="X45" s="160"/>
      <c r="Y45" s="160"/>
      <c r="Z45" s="160"/>
      <c r="AA45" s="160">
        <f t="shared" si="1"/>
        <v>0</v>
      </c>
      <c r="AB45" s="219">
        <f t="shared" si="2"/>
        <v>0</v>
      </c>
      <c r="AC45" s="230">
        <f t="shared" si="3"/>
        <v>0</v>
      </c>
    </row>
    <row r="46" spans="2:29">
      <c r="B46" s="175">
        <v>5316</v>
      </c>
      <c r="C46" s="239" t="s">
        <v>126</v>
      </c>
      <c r="F46" s="173"/>
      <c r="G46" s="240">
        <v>0</v>
      </c>
      <c r="H46" s="240">
        <v>0</v>
      </c>
      <c r="I46" s="240">
        <v>0</v>
      </c>
      <c r="J46" s="240">
        <v>0</v>
      </c>
      <c r="K46" s="152">
        <f t="shared" si="7"/>
        <v>0</v>
      </c>
      <c r="L46" s="172"/>
      <c r="M46" s="175">
        <v>5316</v>
      </c>
      <c r="N46" s="154"/>
      <c r="O46" s="154"/>
      <c r="P46" s="154"/>
      <c r="Q46" s="154"/>
      <c r="R46" s="154"/>
      <c r="S46" s="154"/>
      <c r="T46" s="154"/>
      <c r="U46" s="154"/>
      <c r="V46" s="154"/>
      <c r="W46" s="160"/>
      <c r="X46" s="160"/>
      <c r="Y46" s="160"/>
      <c r="Z46" s="160"/>
      <c r="AA46" s="160">
        <f t="shared" si="1"/>
        <v>0</v>
      </c>
      <c r="AB46" s="219">
        <f t="shared" si="2"/>
        <v>0</v>
      </c>
      <c r="AC46" s="230">
        <f t="shared" si="3"/>
        <v>0</v>
      </c>
    </row>
    <row r="47" spans="2:29">
      <c r="B47" s="175"/>
      <c r="C47" s="239"/>
      <c r="F47" s="173"/>
      <c r="G47" s="240">
        <v>0</v>
      </c>
      <c r="H47" s="240">
        <v>0</v>
      </c>
      <c r="I47" s="240">
        <v>0</v>
      </c>
      <c r="J47" s="240">
        <v>0</v>
      </c>
      <c r="K47" s="152">
        <f t="shared" si="7"/>
        <v>0</v>
      </c>
      <c r="L47" s="172"/>
      <c r="M47" s="175"/>
      <c r="N47" s="154"/>
      <c r="O47" s="154"/>
      <c r="P47" s="154"/>
      <c r="Q47" s="154"/>
      <c r="R47" s="154"/>
      <c r="S47" s="154"/>
      <c r="T47" s="154"/>
      <c r="U47" s="154"/>
      <c r="V47" s="154"/>
      <c r="W47" s="160"/>
      <c r="X47" s="160"/>
      <c r="Y47" s="160"/>
      <c r="Z47" s="160"/>
      <c r="AA47" s="160">
        <f t="shared" si="1"/>
        <v>0</v>
      </c>
      <c r="AB47" s="219">
        <f t="shared" si="2"/>
        <v>0</v>
      </c>
      <c r="AC47" s="230">
        <f t="shared" si="3"/>
        <v>0</v>
      </c>
    </row>
    <row r="48" spans="2:29">
      <c r="B48" s="175">
        <v>5332</v>
      </c>
      <c r="C48" s="239" t="s">
        <v>127</v>
      </c>
      <c r="F48" s="173"/>
      <c r="G48" s="240">
        <v>0</v>
      </c>
      <c r="H48" s="240">
        <v>0</v>
      </c>
      <c r="I48" s="240">
        <v>0</v>
      </c>
      <c r="J48" s="240">
        <v>0</v>
      </c>
      <c r="K48" s="152">
        <f t="shared" si="7"/>
        <v>0</v>
      </c>
      <c r="L48" s="172"/>
      <c r="M48" s="175">
        <v>5332</v>
      </c>
      <c r="N48" s="154"/>
      <c r="O48" s="154"/>
      <c r="P48" s="154"/>
      <c r="Q48" s="154"/>
      <c r="R48" s="154"/>
      <c r="S48" s="154"/>
      <c r="T48" s="154"/>
      <c r="U48" s="154"/>
      <c r="V48" s="154"/>
      <c r="W48" s="160"/>
      <c r="X48" s="160"/>
      <c r="Y48" s="160"/>
      <c r="Z48" s="160"/>
      <c r="AA48" s="160">
        <f t="shared" si="1"/>
        <v>0</v>
      </c>
      <c r="AB48" s="219">
        <f t="shared" si="2"/>
        <v>0</v>
      </c>
      <c r="AC48" s="230">
        <f t="shared" si="3"/>
        <v>0</v>
      </c>
    </row>
    <row r="49" spans="2:29">
      <c r="B49" s="175">
        <v>5333</v>
      </c>
      <c r="C49" s="149" t="s">
        <v>114</v>
      </c>
      <c r="F49" s="173"/>
      <c r="G49" s="240">
        <v>0</v>
      </c>
      <c r="H49" s="240">
        <v>0</v>
      </c>
      <c r="I49" s="240">
        <v>0</v>
      </c>
      <c r="J49" s="240">
        <v>0</v>
      </c>
      <c r="K49" s="152">
        <f t="shared" si="7"/>
        <v>0</v>
      </c>
      <c r="L49" s="172"/>
      <c r="M49" s="175">
        <v>5333</v>
      </c>
      <c r="N49" s="154"/>
      <c r="O49" s="154"/>
      <c r="P49" s="154"/>
      <c r="Q49" s="154"/>
      <c r="R49" s="154"/>
      <c r="S49" s="154"/>
      <c r="T49" s="154"/>
      <c r="U49" s="154"/>
      <c r="V49" s="154"/>
      <c r="W49" s="160"/>
      <c r="X49" s="160"/>
      <c r="Y49" s="160"/>
      <c r="Z49" s="160"/>
      <c r="AA49" s="160">
        <f t="shared" si="1"/>
        <v>0</v>
      </c>
      <c r="AB49" s="219">
        <f t="shared" si="2"/>
        <v>0</v>
      </c>
      <c r="AC49" s="230">
        <f t="shared" si="3"/>
        <v>0</v>
      </c>
    </row>
    <row r="50" spans="2:29">
      <c r="B50" s="175"/>
      <c r="F50" s="173"/>
      <c r="G50" s="240">
        <v>0</v>
      </c>
      <c r="H50" s="240">
        <v>0</v>
      </c>
      <c r="I50" s="240">
        <v>0</v>
      </c>
      <c r="J50" s="240">
        <v>0</v>
      </c>
      <c r="K50" s="152">
        <f t="shared" si="7"/>
        <v>0</v>
      </c>
      <c r="L50" s="172"/>
      <c r="M50" s="175"/>
      <c r="N50" s="154"/>
      <c r="O50" s="154"/>
      <c r="P50" s="154"/>
      <c r="Q50" s="154"/>
      <c r="R50" s="154"/>
      <c r="S50" s="154"/>
      <c r="T50" s="154"/>
      <c r="U50" s="154"/>
      <c r="V50" s="154"/>
      <c r="W50" s="160"/>
      <c r="X50" s="160"/>
      <c r="Y50" s="160"/>
      <c r="Z50" s="160"/>
      <c r="AA50" s="160">
        <f t="shared" si="1"/>
        <v>0</v>
      </c>
      <c r="AB50" s="219">
        <f t="shared" si="2"/>
        <v>0</v>
      </c>
      <c r="AC50" s="230">
        <f t="shared" si="3"/>
        <v>0</v>
      </c>
    </row>
    <row r="51" spans="2:29">
      <c r="B51" s="175">
        <v>5339</v>
      </c>
      <c r="C51" s="239" t="s">
        <v>138</v>
      </c>
      <c r="F51" s="173"/>
      <c r="G51" s="240">
        <v>0</v>
      </c>
      <c r="H51" s="240">
        <v>0</v>
      </c>
      <c r="I51" s="240">
        <v>0</v>
      </c>
      <c r="J51" s="240">
        <v>0</v>
      </c>
      <c r="K51" s="152">
        <f t="shared" si="7"/>
        <v>0</v>
      </c>
      <c r="L51" s="172"/>
      <c r="M51" s="175">
        <v>5339</v>
      </c>
      <c r="N51" s="154"/>
      <c r="O51" s="154"/>
      <c r="P51" s="154"/>
      <c r="Q51" s="154"/>
      <c r="R51" s="154"/>
      <c r="S51" s="154"/>
      <c r="T51" s="154"/>
      <c r="U51" s="154"/>
      <c r="V51" s="154"/>
      <c r="W51" s="160"/>
      <c r="X51" s="160"/>
      <c r="Y51" s="160"/>
      <c r="Z51" s="160"/>
      <c r="AA51" s="160">
        <f t="shared" si="1"/>
        <v>0</v>
      </c>
      <c r="AB51" s="219">
        <f t="shared" si="2"/>
        <v>0</v>
      </c>
      <c r="AC51" s="230">
        <f t="shared" si="3"/>
        <v>0</v>
      </c>
    </row>
    <row r="52" spans="2:29">
      <c r="B52" s="175">
        <v>5339</v>
      </c>
      <c r="C52" s="149" t="s">
        <v>139</v>
      </c>
      <c r="F52" s="173"/>
      <c r="G52" s="240">
        <v>0</v>
      </c>
      <c r="H52" s="240">
        <v>0</v>
      </c>
      <c r="I52" s="240">
        <v>0</v>
      </c>
      <c r="J52" s="240">
        <v>0</v>
      </c>
      <c r="K52" s="152">
        <f t="shared" si="7"/>
        <v>0</v>
      </c>
      <c r="L52" s="172"/>
      <c r="M52" s="175">
        <v>5339</v>
      </c>
      <c r="N52" s="154"/>
      <c r="O52" s="154"/>
      <c r="P52" s="154"/>
      <c r="Q52" s="154"/>
      <c r="R52" s="154"/>
      <c r="S52" s="154"/>
      <c r="T52" s="154"/>
      <c r="U52" s="154"/>
      <c r="V52" s="154"/>
      <c r="W52" s="160"/>
      <c r="X52" s="160"/>
      <c r="Y52" s="160"/>
      <c r="Z52" s="160"/>
      <c r="AA52" s="160">
        <f t="shared" si="1"/>
        <v>0</v>
      </c>
      <c r="AB52" s="219">
        <f t="shared" si="2"/>
        <v>0</v>
      </c>
      <c r="AC52" s="230">
        <f t="shared" si="3"/>
        <v>0</v>
      </c>
    </row>
    <row r="53" spans="2:29">
      <c r="B53" s="175">
        <v>5340</v>
      </c>
      <c r="C53" s="239" t="s">
        <v>128</v>
      </c>
      <c r="F53" s="173"/>
      <c r="G53" s="240">
        <v>0</v>
      </c>
      <c r="H53" s="240">
        <v>0</v>
      </c>
      <c r="I53" s="240">
        <v>0</v>
      </c>
      <c r="J53" s="240">
        <v>0</v>
      </c>
      <c r="K53" s="152">
        <f t="shared" si="7"/>
        <v>0</v>
      </c>
      <c r="L53" s="172"/>
      <c r="M53" s="175">
        <v>5340</v>
      </c>
      <c r="N53" s="154"/>
      <c r="O53" s="154"/>
      <c r="P53" s="154"/>
      <c r="Q53" s="154"/>
      <c r="R53" s="154"/>
      <c r="S53" s="154"/>
      <c r="T53" s="154"/>
      <c r="U53" s="154"/>
      <c r="V53" s="154"/>
      <c r="W53" s="160"/>
      <c r="X53" s="160"/>
      <c r="Y53" s="160"/>
      <c r="Z53" s="160"/>
      <c r="AA53" s="160">
        <f t="shared" si="1"/>
        <v>0</v>
      </c>
      <c r="AB53" s="219">
        <f t="shared" si="2"/>
        <v>0</v>
      </c>
      <c r="AC53" s="230">
        <f t="shared" si="3"/>
        <v>0</v>
      </c>
    </row>
    <row r="54" spans="2:29">
      <c r="B54" s="175">
        <v>5340</v>
      </c>
      <c r="C54" s="149" t="s">
        <v>129</v>
      </c>
      <c r="D54" s="176"/>
      <c r="E54" s="176"/>
      <c r="F54" s="173">
        <v>0</v>
      </c>
      <c r="G54" s="240">
        <v>0</v>
      </c>
      <c r="H54" s="240">
        <v>0</v>
      </c>
      <c r="I54" s="240">
        <v>0</v>
      </c>
      <c r="J54" s="240">
        <v>0</v>
      </c>
      <c r="K54" s="152">
        <f t="shared" si="7"/>
        <v>0</v>
      </c>
      <c r="L54" s="172"/>
      <c r="M54" s="175">
        <v>5340</v>
      </c>
      <c r="N54" s="154"/>
      <c r="O54" s="154"/>
      <c r="P54" s="154"/>
      <c r="Q54" s="154"/>
      <c r="R54" s="154"/>
      <c r="S54" s="154"/>
      <c r="T54" s="154"/>
      <c r="U54" s="154"/>
      <c r="V54" s="154"/>
      <c r="W54" s="160"/>
      <c r="X54" s="160"/>
      <c r="Y54" s="160"/>
      <c r="Z54" s="160"/>
      <c r="AA54" s="160">
        <f t="shared" si="1"/>
        <v>0</v>
      </c>
      <c r="AB54" s="219">
        <f t="shared" si="2"/>
        <v>0</v>
      </c>
      <c r="AC54" s="230">
        <f t="shared" si="3"/>
        <v>0</v>
      </c>
    </row>
    <row r="55" spans="2:29">
      <c r="B55" s="175">
        <v>5340</v>
      </c>
      <c r="C55" s="149" t="s">
        <v>83</v>
      </c>
      <c r="E55" s="176"/>
      <c r="F55" s="173">
        <v>0</v>
      </c>
      <c r="G55" s="240">
        <v>0</v>
      </c>
      <c r="H55" s="240">
        <v>0</v>
      </c>
      <c r="I55" s="240">
        <v>0</v>
      </c>
      <c r="J55" s="240">
        <v>0</v>
      </c>
      <c r="K55" s="152">
        <f t="shared" si="7"/>
        <v>0</v>
      </c>
      <c r="L55" s="172"/>
      <c r="M55" s="175">
        <v>5340</v>
      </c>
      <c r="N55" s="154"/>
      <c r="O55" s="154"/>
      <c r="P55" s="154"/>
      <c r="Q55" s="154"/>
      <c r="R55" s="154"/>
      <c r="S55" s="154"/>
      <c r="T55" s="154"/>
      <c r="U55" s="154"/>
      <c r="V55" s="154"/>
      <c r="W55" s="160"/>
      <c r="X55" s="160"/>
      <c r="Y55" s="160"/>
      <c r="Z55" s="160"/>
      <c r="AA55" s="160">
        <f t="shared" si="1"/>
        <v>0</v>
      </c>
      <c r="AB55" s="219">
        <f t="shared" si="2"/>
        <v>0</v>
      </c>
      <c r="AC55" s="230">
        <f t="shared" si="3"/>
        <v>0</v>
      </c>
    </row>
    <row r="56" spans="2:29">
      <c r="B56" s="175">
        <v>5339</v>
      </c>
      <c r="C56" s="149" t="s">
        <v>130</v>
      </c>
      <c r="F56" s="173">
        <v>0</v>
      </c>
      <c r="G56" s="240">
        <v>0</v>
      </c>
      <c r="H56" s="240">
        <v>0</v>
      </c>
      <c r="I56" s="240">
        <v>0</v>
      </c>
      <c r="J56" s="240">
        <v>0</v>
      </c>
      <c r="K56" s="152">
        <f t="shared" si="7"/>
        <v>0</v>
      </c>
      <c r="L56" s="172"/>
      <c r="M56" s="175">
        <v>5339</v>
      </c>
      <c r="N56" s="154"/>
      <c r="O56" s="154"/>
      <c r="P56" s="154"/>
      <c r="Q56" s="154"/>
      <c r="R56" s="154"/>
      <c r="S56" s="154"/>
      <c r="T56" s="154"/>
      <c r="U56" s="154"/>
      <c r="V56" s="154"/>
      <c r="W56" s="237"/>
      <c r="X56" s="160"/>
      <c r="Y56" s="160"/>
      <c r="Z56" s="160"/>
      <c r="AA56" s="160">
        <f t="shared" si="1"/>
        <v>0</v>
      </c>
      <c r="AB56" s="219">
        <f t="shared" si="2"/>
        <v>0</v>
      </c>
      <c r="AC56" s="230">
        <f t="shared" si="3"/>
        <v>0</v>
      </c>
    </row>
    <row r="57" spans="2:29">
      <c r="B57" s="174"/>
      <c r="F57" s="173"/>
      <c r="G57" s="152"/>
      <c r="H57" s="152"/>
      <c r="I57" s="152"/>
      <c r="J57" s="152"/>
      <c r="K57" s="152">
        <f t="shared" si="7"/>
        <v>0</v>
      </c>
      <c r="L57" s="172"/>
      <c r="M57" s="154">
        <f>B57</f>
        <v>0</v>
      </c>
      <c r="N57" s="154"/>
      <c r="O57" s="154"/>
      <c r="P57" s="154"/>
      <c r="Q57" s="154"/>
      <c r="R57" s="154"/>
      <c r="S57" s="154"/>
      <c r="T57" s="154"/>
      <c r="U57" s="154"/>
      <c r="V57" s="154"/>
      <c r="W57" s="160"/>
      <c r="X57" s="160"/>
      <c r="Y57" s="160"/>
      <c r="Z57" s="160"/>
      <c r="AA57" s="160">
        <f t="shared" si="1"/>
        <v>0</v>
      </c>
      <c r="AB57" s="219">
        <f t="shared" si="2"/>
        <v>0</v>
      </c>
      <c r="AC57" s="230">
        <f t="shared" si="3"/>
        <v>0</v>
      </c>
    </row>
    <row r="58" spans="2:29">
      <c r="B58" s="154"/>
      <c r="C58" s="171" t="s">
        <v>82</v>
      </c>
      <c r="D58" s="171"/>
      <c r="E58" s="170"/>
      <c r="F58" s="169">
        <f>SUM(F32:F57)</f>
        <v>0</v>
      </c>
      <c r="G58" s="168">
        <f>SUM(G32:G57)</f>
        <v>0</v>
      </c>
      <c r="H58" s="168">
        <f t="shared" ref="H58:I58" si="8">SUM(H32:H57)</f>
        <v>0</v>
      </c>
      <c r="I58" s="168">
        <f t="shared" si="8"/>
        <v>0</v>
      </c>
      <c r="J58" s="168">
        <f>SUM(J32:J57)</f>
        <v>0</v>
      </c>
      <c r="K58" s="168">
        <f>SUM(K32:K57)</f>
        <v>0</v>
      </c>
      <c r="L58" s="167"/>
      <c r="M58" s="154"/>
      <c r="N58" s="166">
        <f>SUM(N32:N57)</f>
        <v>0</v>
      </c>
      <c r="O58" s="166">
        <f t="shared" ref="O58:Z58" si="9">SUM(O32:O57)</f>
        <v>0</v>
      </c>
      <c r="P58" s="166">
        <f t="shared" si="9"/>
        <v>0</v>
      </c>
      <c r="Q58" s="166">
        <f t="shared" si="9"/>
        <v>0</v>
      </c>
      <c r="R58" s="166">
        <f t="shared" si="9"/>
        <v>0</v>
      </c>
      <c r="S58" s="166">
        <f t="shared" si="9"/>
        <v>0</v>
      </c>
      <c r="T58" s="166">
        <f t="shared" si="9"/>
        <v>0</v>
      </c>
      <c r="U58" s="166">
        <f t="shared" si="9"/>
        <v>0</v>
      </c>
      <c r="V58" s="166">
        <f t="shared" si="9"/>
        <v>0</v>
      </c>
      <c r="W58" s="166">
        <f t="shared" si="9"/>
        <v>0</v>
      </c>
      <c r="X58" s="166">
        <f t="shared" si="9"/>
        <v>0</v>
      </c>
      <c r="Y58" s="166">
        <f t="shared" si="9"/>
        <v>0</v>
      </c>
      <c r="Z58" s="166">
        <f t="shared" si="9"/>
        <v>0</v>
      </c>
      <c r="AA58" s="166">
        <f>SUM(AA32:AA57)</f>
        <v>0</v>
      </c>
      <c r="AB58" s="220">
        <f t="shared" si="2"/>
        <v>0</v>
      </c>
      <c r="AC58" s="231">
        <f t="shared" si="3"/>
        <v>0</v>
      </c>
    </row>
    <row r="59" spans="2:29">
      <c r="B59" s="154">
        <v>5282</v>
      </c>
      <c r="C59" s="165" t="s">
        <v>81</v>
      </c>
      <c r="D59" s="255">
        <v>0.625</v>
      </c>
      <c r="E59" s="164"/>
      <c r="F59" s="163">
        <f>F58*0.1</f>
        <v>0</v>
      </c>
      <c r="G59" s="162">
        <f>G58*0.35</f>
        <v>0</v>
      </c>
      <c r="H59" s="162">
        <f t="shared" ref="H59:I59" si="10">H58*0.35</f>
        <v>0</v>
      </c>
      <c r="I59" s="162">
        <f t="shared" si="10"/>
        <v>0</v>
      </c>
      <c r="J59" s="162">
        <f>J58*D59</f>
        <v>0</v>
      </c>
      <c r="K59" s="162">
        <f>SUM(F59:J59)</f>
        <v>0</v>
      </c>
      <c r="L59" s="161"/>
      <c r="M59" s="154">
        <v>5282</v>
      </c>
      <c r="N59" s="160">
        <f>N58*D59</f>
        <v>0</v>
      </c>
      <c r="O59" s="160">
        <f t="shared" ref="O59:Z59" si="11">O58*E59</f>
        <v>0</v>
      </c>
      <c r="P59" s="160">
        <f t="shared" si="11"/>
        <v>0</v>
      </c>
      <c r="Q59" s="160">
        <f t="shared" si="11"/>
        <v>0</v>
      </c>
      <c r="R59" s="160">
        <f t="shared" si="11"/>
        <v>0</v>
      </c>
      <c r="S59" s="160">
        <f t="shared" si="11"/>
        <v>0</v>
      </c>
      <c r="T59" s="160">
        <f t="shared" si="11"/>
        <v>0</v>
      </c>
      <c r="U59" s="160">
        <f t="shared" si="11"/>
        <v>0</v>
      </c>
      <c r="V59" s="160">
        <f t="shared" si="11"/>
        <v>0</v>
      </c>
      <c r="W59" s="160">
        <f t="shared" si="11"/>
        <v>0</v>
      </c>
      <c r="X59" s="160">
        <f t="shared" si="11"/>
        <v>0</v>
      </c>
      <c r="Y59" s="160">
        <f t="shared" si="11"/>
        <v>0</v>
      </c>
      <c r="Z59" s="160">
        <f t="shared" si="11"/>
        <v>0</v>
      </c>
      <c r="AA59" s="160">
        <f>SUM(W59:Z59)</f>
        <v>0</v>
      </c>
      <c r="AB59" s="221">
        <f t="shared" si="2"/>
        <v>0</v>
      </c>
      <c r="AC59" s="230">
        <f t="shared" si="3"/>
        <v>0</v>
      </c>
    </row>
    <row r="60" spans="2:29" ht="13.5" thickBot="1">
      <c r="B60" s="154"/>
      <c r="C60" s="159" t="s">
        <v>80</v>
      </c>
      <c r="D60" s="158"/>
      <c r="E60" s="158"/>
      <c r="F60" s="157">
        <f>SUM(F58:F59)</f>
        <v>0</v>
      </c>
      <c r="G60" s="156">
        <f>SUM(G58:G59)</f>
        <v>0</v>
      </c>
      <c r="H60" s="156">
        <f t="shared" ref="H60:I60" si="12">SUM(H58:H59)</f>
        <v>0</v>
      </c>
      <c r="I60" s="156">
        <f t="shared" si="12"/>
        <v>0</v>
      </c>
      <c r="J60" s="156">
        <f>SUM(J58:J59)</f>
        <v>0</v>
      </c>
      <c r="K60" s="156">
        <f>SUM(K58:K59)</f>
        <v>0</v>
      </c>
      <c r="L60" s="155"/>
      <c r="M60" s="154"/>
      <c r="N60" s="153">
        <f>SUM(N58:N59)</f>
        <v>0</v>
      </c>
      <c r="O60" s="153">
        <f t="shared" ref="O60:AA60" si="13">SUM(O58:O59)</f>
        <v>0</v>
      </c>
      <c r="P60" s="153">
        <f t="shared" si="13"/>
        <v>0</v>
      </c>
      <c r="Q60" s="153">
        <f t="shared" si="13"/>
        <v>0</v>
      </c>
      <c r="R60" s="153">
        <f t="shared" si="13"/>
        <v>0</v>
      </c>
      <c r="S60" s="153">
        <f t="shared" si="13"/>
        <v>0</v>
      </c>
      <c r="T60" s="153">
        <f t="shared" si="13"/>
        <v>0</v>
      </c>
      <c r="U60" s="153">
        <f t="shared" si="13"/>
        <v>0</v>
      </c>
      <c r="V60" s="153">
        <f t="shared" si="13"/>
        <v>0</v>
      </c>
      <c r="W60" s="153">
        <f t="shared" si="13"/>
        <v>0</v>
      </c>
      <c r="X60" s="153">
        <f t="shared" si="13"/>
        <v>0</v>
      </c>
      <c r="Y60" s="153">
        <f t="shared" si="13"/>
        <v>0</v>
      </c>
      <c r="Z60" s="153">
        <f t="shared" si="13"/>
        <v>0</v>
      </c>
      <c r="AA60" s="153">
        <f t="shared" si="13"/>
        <v>0</v>
      </c>
      <c r="AB60" s="222">
        <f t="shared" si="2"/>
        <v>0</v>
      </c>
      <c r="AC60" s="232">
        <f t="shared" si="3"/>
        <v>0</v>
      </c>
    </row>
    <row r="61" spans="2:29" ht="13.5" thickTop="1">
      <c r="B61" s="150"/>
      <c r="E61" s="152"/>
      <c r="F61" s="152"/>
      <c r="K61" s="152"/>
      <c r="M61" s="150"/>
      <c r="N61" s="229">
        <f t="shared" ref="N61:V61" si="14">N58-N49</f>
        <v>0</v>
      </c>
      <c r="O61" s="229">
        <f t="shared" si="14"/>
        <v>0</v>
      </c>
      <c r="P61" s="229">
        <f t="shared" si="14"/>
        <v>0</v>
      </c>
      <c r="Q61" s="229">
        <f t="shared" si="14"/>
        <v>0</v>
      </c>
      <c r="R61" s="229">
        <f t="shared" si="14"/>
        <v>0</v>
      </c>
      <c r="S61" s="229">
        <f t="shared" si="14"/>
        <v>0</v>
      </c>
      <c r="T61" s="229">
        <f t="shared" si="14"/>
        <v>0</v>
      </c>
      <c r="U61" s="229">
        <f t="shared" si="14"/>
        <v>0</v>
      </c>
      <c r="V61" s="229">
        <f t="shared" si="14"/>
        <v>0</v>
      </c>
      <c r="W61" s="229">
        <f>W58-W49</f>
        <v>0</v>
      </c>
      <c r="X61" s="229">
        <f t="shared" ref="X61:AB61" si="15">X58-X49</f>
        <v>0</v>
      </c>
      <c r="Y61" s="229">
        <f t="shared" si="15"/>
        <v>0</v>
      </c>
      <c r="Z61" s="229">
        <f t="shared" si="15"/>
        <v>0</v>
      </c>
      <c r="AA61" s="228" t="s">
        <v>108</v>
      </c>
      <c r="AB61" s="229">
        <f t="shared" si="15"/>
        <v>0</v>
      </c>
    </row>
    <row r="62" spans="2:29">
      <c r="B62" s="150"/>
      <c r="M62" s="150"/>
      <c r="N62" s="150"/>
      <c r="O62" s="150"/>
      <c r="P62" s="150"/>
      <c r="Q62" s="150"/>
      <c r="R62" s="150"/>
      <c r="S62" s="150"/>
      <c r="T62" s="150"/>
      <c r="U62" s="150"/>
      <c r="V62" s="150"/>
    </row>
    <row r="63" spans="2:29">
      <c r="B63" s="150"/>
      <c r="M63" s="150"/>
      <c r="N63" s="150"/>
      <c r="O63" s="150"/>
      <c r="P63" s="150"/>
      <c r="Q63" s="150"/>
      <c r="R63" s="150"/>
      <c r="S63" s="150"/>
      <c r="T63" s="150"/>
      <c r="U63" s="150"/>
      <c r="V63" s="150"/>
    </row>
    <row r="64" spans="2:29">
      <c r="B64" s="150"/>
      <c r="M64" s="150"/>
      <c r="N64" s="150"/>
      <c r="O64" s="150"/>
      <c r="P64" s="150"/>
      <c r="Q64" s="150"/>
      <c r="R64" s="150"/>
      <c r="S64" s="150"/>
      <c r="T64" s="150"/>
      <c r="U64" s="150"/>
      <c r="V64" s="150"/>
    </row>
    <row r="65" spans="2:22">
      <c r="B65" s="150"/>
      <c r="C65" s="151"/>
      <c r="D65" s="151"/>
      <c r="E65" s="151"/>
      <c r="F65" s="151"/>
      <c r="G65" s="151"/>
      <c r="H65" s="151"/>
      <c r="I65" s="151"/>
      <c r="J65" s="151"/>
      <c r="K65" s="151"/>
      <c r="M65" s="150"/>
      <c r="N65" s="150"/>
      <c r="O65" s="150"/>
      <c r="P65" s="150"/>
      <c r="Q65" s="150"/>
      <c r="R65" s="150"/>
      <c r="S65" s="150"/>
      <c r="T65" s="150"/>
      <c r="U65" s="150"/>
      <c r="V65" s="150"/>
    </row>
    <row r="66" spans="2:22">
      <c r="M66" s="150"/>
      <c r="N66" s="150"/>
      <c r="O66" s="150"/>
      <c r="P66" s="150"/>
      <c r="Q66" s="150"/>
      <c r="R66" s="150"/>
      <c r="S66" s="150"/>
      <c r="T66" s="150"/>
      <c r="U66" s="150"/>
      <c r="V66" s="150"/>
    </row>
    <row r="67" spans="2:22">
      <c r="M67" s="150"/>
      <c r="N67" s="150"/>
      <c r="O67" s="150"/>
      <c r="P67" s="150"/>
      <c r="Q67" s="150"/>
      <c r="R67" s="150"/>
      <c r="S67" s="150"/>
      <c r="T67" s="150"/>
      <c r="U67" s="150"/>
      <c r="V67" s="150"/>
    </row>
    <row r="68" spans="2:22">
      <c r="M68" s="150"/>
      <c r="N68" s="150"/>
      <c r="O68" s="150"/>
      <c r="P68" s="150"/>
      <c r="Q68" s="150"/>
      <c r="R68" s="150"/>
      <c r="S68" s="150"/>
      <c r="T68" s="150"/>
      <c r="U68" s="150"/>
      <c r="V68" s="150"/>
    </row>
  </sheetData>
  <protectedRanges>
    <protectedRange sqref="C40:C57" name="Range1_1"/>
  </protectedRanges>
  <sortState xmlns:xlrd2="http://schemas.microsoft.com/office/spreadsheetml/2017/richdata2" ref="A34:AF58">
    <sortCondition ref="B34:B58"/>
  </sortState>
  <mergeCells count="12">
    <mergeCell ref="A7:B7"/>
    <mergeCell ref="A2:B2"/>
    <mergeCell ref="A3:B3"/>
    <mergeCell ref="A4:B4"/>
    <mergeCell ref="A5:B5"/>
    <mergeCell ref="A6:B6"/>
    <mergeCell ref="A14:B14"/>
    <mergeCell ref="A9:B9"/>
    <mergeCell ref="A10:B10"/>
    <mergeCell ref="A11:B11"/>
    <mergeCell ref="A12:B12"/>
    <mergeCell ref="A13:B13"/>
  </mergeCells>
  <phoneticPr fontId="5" type="noConversion"/>
  <pageMargins left="0" right="0" top="0" bottom="0" header="0" footer="0"/>
  <pageSetup paperSize="5"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F639-6628-4A8E-B55B-13610E0B7E0B}">
  <sheetPr>
    <tabColor theme="7"/>
    <pageSetUpPr fitToPage="1"/>
  </sheetPr>
  <dimension ref="A2:AF68"/>
  <sheetViews>
    <sheetView topLeftCell="D11" zoomScale="80" zoomScaleNormal="80" workbookViewId="0">
      <selection activeCell="K64" sqref="K64"/>
    </sheetView>
  </sheetViews>
  <sheetFormatPr defaultColWidth="10.140625" defaultRowHeight="12.75" outlineLevelCol="1"/>
  <cols>
    <col min="1" max="1" width="8.42578125" style="149" customWidth="1"/>
    <col min="2" max="2" width="11.140625" style="149" customWidth="1"/>
    <col min="3" max="3" width="17.140625" style="149" customWidth="1"/>
    <col min="4" max="4" width="15.7109375" style="149" customWidth="1"/>
    <col min="5" max="5" width="9.42578125" style="149" customWidth="1"/>
    <col min="6" max="6" width="13.85546875" style="149" hidden="1" customWidth="1"/>
    <col min="7" max="7" width="12.7109375" style="149" customWidth="1"/>
    <col min="8" max="10" width="12.7109375" style="149" hidden="1" customWidth="1"/>
    <col min="11" max="11" width="12.7109375" style="149" customWidth="1"/>
    <col min="12" max="12" width="3.85546875" style="149" customWidth="1"/>
    <col min="13" max="13" width="10.140625" style="149"/>
    <col min="14" max="22" width="9.140625" style="149" customWidth="1"/>
    <col min="23" max="24" width="12.85546875" style="149" customWidth="1" outlineLevel="1"/>
    <col min="25" max="26" width="15.140625" style="149" customWidth="1" outlineLevel="1"/>
    <col min="27" max="27" width="12.85546875" style="149" customWidth="1"/>
    <col min="28" max="28" width="13.7109375" style="215" customWidth="1"/>
    <col min="29" max="29" width="11.85546875" style="149" customWidth="1"/>
    <col min="30" max="16384" width="10.140625" style="149"/>
  </cols>
  <sheetData>
    <row r="2" spans="1:28" ht="14.25">
      <c r="A2" s="253" t="s">
        <v>85</v>
      </c>
      <c r="B2" s="253"/>
      <c r="C2" s="213"/>
      <c r="D2" s="206"/>
      <c r="E2" s="206"/>
      <c r="F2" s="206"/>
      <c r="G2" s="206"/>
      <c r="H2" s="206"/>
      <c r="I2" s="206"/>
      <c r="J2" s="206"/>
      <c r="K2" s="206"/>
      <c r="L2" s="206"/>
    </row>
    <row r="3" spans="1:28" ht="14.25">
      <c r="A3" s="253" t="s">
        <v>103</v>
      </c>
      <c r="B3" s="253"/>
      <c r="C3" s="245"/>
      <c r="D3" s="206"/>
      <c r="E3" s="206"/>
      <c r="F3" s="206"/>
      <c r="G3" s="206"/>
      <c r="H3" s="206"/>
      <c r="I3" s="206"/>
      <c r="J3" s="206"/>
      <c r="K3" s="206"/>
      <c r="L3" s="206"/>
    </row>
    <row r="4" spans="1:28" ht="15">
      <c r="A4" s="253" t="s">
        <v>102</v>
      </c>
      <c r="B4" s="253"/>
      <c r="C4" s="212"/>
      <c r="D4" s="211"/>
      <c r="E4" s="211"/>
      <c r="F4" s="211"/>
      <c r="G4" s="211"/>
      <c r="H4" s="211"/>
      <c r="I4" s="211"/>
      <c r="J4" s="211"/>
      <c r="K4" s="211"/>
      <c r="L4" s="211"/>
      <c r="W4" s="211"/>
      <c r="X4" s="211"/>
      <c r="Y4" s="211"/>
      <c r="Z4" s="211"/>
      <c r="AA4" s="211"/>
      <c r="AB4" s="216"/>
    </row>
    <row r="5" spans="1:28" ht="15">
      <c r="A5" s="253" t="s">
        <v>101</v>
      </c>
      <c r="B5" s="253"/>
      <c r="C5" s="212"/>
      <c r="D5" s="206"/>
      <c r="E5" s="206"/>
      <c r="F5" s="206"/>
      <c r="G5" s="206"/>
      <c r="H5" s="206"/>
      <c r="I5" s="206"/>
      <c r="J5" s="206"/>
      <c r="K5" s="206"/>
      <c r="L5" s="206"/>
    </row>
    <row r="6" spans="1:28" ht="15">
      <c r="A6" s="253" t="s">
        <v>104</v>
      </c>
      <c r="B6" s="253"/>
      <c r="C6" s="212"/>
      <c r="D6" s="206"/>
      <c r="E6" s="206"/>
      <c r="F6" s="206"/>
      <c r="G6" s="206"/>
      <c r="H6" s="206"/>
      <c r="I6" s="206"/>
      <c r="J6" s="206"/>
      <c r="K6" s="206"/>
      <c r="L6" s="206"/>
    </row>
    <row r="7" spans="1:28" ht="15">
      <c r="A7" s="253" t="s">
        <v>100</v>
      </c>
      <c r="B7" s="253"/>
      <c r="C7" s="212"/>
      <c r="D7" s="206"/>
      <c r="E7" s="206"/>
      <c r="F7" s="206"/>
      <c r="G7" s="206"/>
      <c r="H7" s="206"/>
      <c r="I7" s="206"/>
      <c r="J7" s="206"/>
      <c r="K7" s="206"/>
      <c r="L7" s="206"/>
    </row>
    <row r="8" spans="1:28">
      <c r="A8" s="247"/>
      <c r="B8" s="247"/>
      <c r="C8" s="223" t="s">
        <v>131</v>
      </c>
      <c r="D8" s="203" t="s">
        <v>99</v>
      </c>
      <c r="E8" s="206"/>
      <c r="F8" s="206"/>
      <c r="G8" s="206"/>
      <c r="H8" s="206"/>
      <c r="I8" s="206"/>
      <c r="J8" s="206"/>
      <c r="K8" s="206"/>
      <c r="L8" s="206"/>
    </row>
    <row r="9" spans="1:28">
      <c r="A9" s="253" t="s">
        <v>105</v>
      </c>
      <c r="B9" s="253"/>
      <c r="C9" s="242"/>
      <c r="D9" s="242"/>
      <c r="E9" s="210"/>
      <c r="F9" s="206"/>
      <c r="G9" s="206"/>
      <c r="H9" s="206"/>
      <c r="I9" s="206"/>
      <c r="J9" s="206"/>
      <c r="K9" s="206"/>
      <c r="L9" s="206"/>
    </row>
    <row r="10" spans="1:28">
      <c r="A10" s="253" t="s">
        <v>106</v>
      </c>
      <c r="B10" s="253"/>
      <c r="C10" s="242"/>
      <c r="D10" s="242"/>
      <c r="E10" s="209"/>
      <c r="G10" s="208"/>
      <c r="H10" s="208"/>
      <c r="I10" s="208"/>
      <c r="J10" s="208"/>
      <c r="K10" s="208"/>
      <c r="L10" s="206"/>
    </row>
    <row r="11" spans="1:28">
      <c r="A11" s="253" t="s">
        <v>98</v>
      </c>
      <c r="B11" s="253"/>
      <c r="C11" s="207"/>
      <c r="L11" s="206"/>
    </row>
    <row r="12" spans="1:28">
      <c r="A12" s="253" t="s">
        <v>97</v>
      </c>
      <c r="B12" s="253"/>
    </row>
    <row r="13" spans="1:28">
      <c r="A13" s="253" t="s">
        <v>96</v>
      </c>
      <c r="B13" s="253"/>
      <c r="C13" s="205"/>
      <c r="D13" s="203"/>
      <c r="E13" s="203"/>
      <c r="F13" s="235"/>
      <c r="M13" s="150"/>
      <c r="N13" s="150"/>
      <c r="O13" s="150"/>
      <c r="P13" s="150"/>
      <c r="Q13" s="150"/>
      <c r="R13" s="150"/>
      <c r="S13" s="150"/>
      <c r="T13" s="150"/>
      <c r="U13" s="150"/>
      <c r="V13" s="150"/>
    </row>
    <row r="14" spans="1:28">
      <c r="A14" s="253" t="s">
        <v>95</v>
      </c>
      <c r="B14" s="253"/>
      <c r="C14" s="205"/>
      <c r="D14" s="203"/>
      <c r="E14" s="203"/>
      <c r="M14" s="150"/>
      <c r="N14" s="150"/>
      <c r="O14" s="150"/>
      <c r="P14" s="150"/>
      <c r="Q14" s="150"/>
      <c r="R14" s="150"/>
      <c r="S14" s="150"/>
      <c r="T14" s="150"/>
      <c r="U14" s="150"/>
      <c r="V14" s="150"/>
    </row>
    <row r="15" spans="1:28">
      <c r="B15" s="203"/>
      <c r="M15" s="150"/>
      <c r="N15" s="150"/>
      <c r="O15" s="150"/>
      <c r="P15" s="150"/>
      <c r="Q15" s="150"/>
      <c r="R15" s="150"/>
      <c r="S15" s="150"/>
      <c r="T15" s="150"/>
      <c r="U15" s="150"/>
      <c r="V15" s="150"/>
    </row>
    <row r="16" spans="1:28">
      <c r="C16" s="203" t="s">
        <v>79</v>
      </c>
      <c r="D16" s="243"/>
      <c r="E16" s="243"/>
      <c r="F16" s="243"/>
      <c r="G16" s="204"/>
      <c r="H16" s="204"/>
      <c r="I16" s="204"/>
      <c r="J16" s="204"/>
      <c r="K16" s="203" t="s">
        <v>94</v>
      </c>
      <c r="L16" s="194"/>
      <c r="M16" s="154"/>
      <c r="N16" s="154"/>
      <c r="O16" s="154"/>
      <c r="P16" s="154"/>
      <c r="Q16" s="154"/>
      <c r="R16" s="154"/>
      <c r="S16" s="154"/>
      <c r="T16" s="154"/>
      <c r="U16" s="154"/>
      <c r="V16" s="154"/>
      <c r="W16" s="202"/>
      <c r="X16" s="202"/>
      <c r="Y16" s="202"/>
      <c r="Z16" s="202"/>
      <c r="AA16" s="202" t="s">
        <v>93</v>
      </c>
      <c r="AB16" s="217"/>
    </row>
    <row r="17" spans="2:32">
      <c r="C17" s="199" t="s">
        <v>92</v>
      </c>
      <c r="G17" s="193"/>
      <c r="H17" s="193"/>
      <c r="I17" s="193"/>
      <c r="J17" s="193"/>
      <c r="K17" s="198">
        <f>G17+F17</f>
        <v>0</v>
      </c>
      <c r="L17" s="201"/>
      <c r="M17" s="154">
        <v>4600</v>
      </c>
      <c r="N17" s="154"/>
      <c r="O17" s="154"/>
      <c r="P17" s="154"/>
      <c r="Q17" s="154"/>
      <c r="R17" s="154"/>
      <c r="S17" s="154"/>
      <c r="T17" s="154"/>
      <c r="U17" s="154"/>
      <c r="V17" s="154"/>
      <c r="W17" s="200">
        <f>F19</f>
        <v>0</v>
      </c>
      <c r="X17" s="200">
        <f>G19</f>
        <v>0</v>
      </c>
      <c r="Y17" s="200"/>
      <c r="Z17" s="200"/>
      <c r="AA17" s="200">
        <f>F60</f>
        <v>0</v>
      </c>
      <c r="AB17" s="218"/>
    </row>
    <row r="18" spans="2:32">
      <c r="C18" s="199" t="s">
        <v>91</v>
      </c>
      <c r="G18" s="193"/>
      <c r="H18" s="193"/>
      <c r="I18" s="193"/>
      <c r="J18" s="193"/>
      <c r="K18" s="198">
        <f>G18+F18</f>
        <v>0</v>
      </c>
      <c r="L18" s="194"/>
      <c r="M18" s="150"/>
      <c r="N18" s="150"/>
      <c r="O18" s="150"/>
      <c r="P18" s="150"/>
      <c r="Q18" s="150"/>
      <c r="R18" s="150"/>
      <c r="S18" s="150"/>
      <c r="T18" s="150"/>
      <c r="U18" s="150"/>
      <c r="V18" s="150"/>
      <c r="W18" s="193"/>
      <c r="X18" s="193"/>
      <c r="Y18" s="193"/>
      <c r="Z18" s="193"/>
      <c r="AA18" s="193"/>
    </row>
    <row r="19" spans="2:32">
      <c r="C19" s="197" t="s">
        <v>80</v>
      </c>
      <c r="D19" s="183"/>
      <c r="F19" s="183">
        <f>SUM(F17:F18)</f>
        <v>0</v>
      </c>
      <c r="G19" s="196"/>
      <c r="H19" s="196"/>
      <c r="I19" s="196"/>
      <c r="J19" s="196"/>
      <c r="K19" s="195">
        <f>SUM(K17:K18)</f>
        <v>0</v>
      </c>
      <c r="L19" s="194"/>
      <c r="M19" s="150"/>
      <c r="N19" s="150"/>
      <c r="O19" s="150"/>
      <c r="P19" s="150"/>
      <c r="Q19" s="150"/>
      <c r="R19" s="150"/>
      <c r="S19" s="150"/>
      <c r="T19" s="150"/>
      <c r="U19" s="150"/>
      <c r="V19" s="150"/>
      <c r="W19" s="193"/>
      <c r="X19" s="193"/>
      <c r="Y19" s="193"/>
      <c r="Z19" s="193"/>
      <c r="AA19" s="193"/>
    </row>
    <row r="20" spans="2:32" ht="13.5" thickBot="1">
      <c r="L20" s="194"/>
      <c r="M20" s="236" t="s">
        <v>115</v>
      </c>
      <c r="N20" s="150"/>
      <c r="O20" s="150"/>
      <c r="P20" s="150"/>
      <c r="Q20" s="150"/>
      <c r="R20" s="150"/>
      <c r="S20" s="150"/>
      <c r="T20" s="150"/>
      <c r="U20" s="150"/>
      <c r="V20" s="150"/>
      <c r="W20" s="193"/>
      <c r="X20" s="193"/>
      <c r="Y20" s="193"/>
      <c r="Z20" s="193"/>
      <c r="AA20" s="193"/>
      <c r="AB20" s="226" t="s">
        <v>111</v>
      </c>
    </row>
    <row r="21" spans="2:32" ht="26.25" thickBot="1">
      <c r="B21" s="192" t="s">
        <v>90</v>
      </c>
      <c r="C21" s="191" t="s">
        <v>89</v>
      </c>
      <c r="D21" s="190"/>
      <c r="E21" s="224" t="s">
        <v>109</v>
      </c>
      <c r="F21" s="189" t="s">
        <v>107</v>
      </c>
      <c r="G21" s="188" t="s">
        <v>116</v>
      </c>
      <c r="H21" s="188" t="s">
        <v>117</v>
      </c>
      <c r="I21" s="188" t="s">
        <v>140</v>
      </c>
      <c r="J21" s="188" t="s">
        <v>141</v>
      </c>
      <c r="K21" s="188" t="s">
        <v>88</v>
      </c>
      <c r="L21" s="187"/>
      <c r="M21" s="186" t="s">
        <v>87</v>
      </c>
      <c r="N21" s="225" t="s">
        <v>110</v>
      </c>
      <c r="O21" s="246">
        <v>42551</v>
      </c>
      <c r="P21" s="246">
        <v>42582</v>
      </c>
      <c r="Q21" s="246">
        <v>42613</v>
      </c>
      <c r="R21" s="246">
        <v>42643</v>
      </c>
      <c r="S21" s="246">
        <v>42674</v>
      </c>
      <c r="T21" s="246">
        <v>42704</v>
      </c>
      <c r="U21" s="246">
        <v>42735</v>
      </c>
      <c r="V21" s="246">
        <v>42766</v>
      </c>
      <c r="W21" s="246">
        <v>42794</v>
      </c>
      <c r="X21" s="246">
        <v>42825</v>
      </c>
      <c r="Y21" s="246">
        <v>42855</v>
      </c>
      <c r="Z21" s="246">
        <v>42886</v>
      </c>
      <c r="AA21" s="185" t="s">
        <v>86</v>
      </c>
      <c r="AB21" s="214" t="s">
        <v>112</v>
      </c>
      <c r="AC21" s="233" t="s">
        <v>113</v>
      </c>
      <c r="AD21" s="184"/>
      <c r="AE21" s="184"/>
      <c r="AF21" s="184"/>
    </row>
    <row r="22" spans="2:32">
      <c r="B22" s="175">
        <v>5010</v>
      </c>
      <c r="D22" s="149" t="s">
        <v>132</v>
      </c>
      <c r="E22" s="244"/>
      <c r="F22" s="173">
        <f>'Year 1'!F22</f>
        <v>0</v>
      </c>
      <c r="G22" s="240">
        <v>0</v>
      </c>
      <c r="H22" s="240">
        <v>0</v>
      </c>
      <c r="I22" s="240">
        <v>0</v>
      </c>
      <c r="J22" s="240">
        <v>0</v>
      </c>
      <c r="K22" s="152">
        <f>SUM(F22:J22)</f>
        <v>0</v>
      </c>
      <c r="L22" s="177"/>
      <c r="M22" s="175">
        <v>5010</v>
      </c>
      <c r="N22" s="154"/>
      <c r="O22" s="154"/>
      <c r="P22" s="154"/>
      <c r="Q22" s="154"/>
      <c r="R22" s="154"/>
      <c r="S22" s="154"/>
      <c r="T22" s="154"/>
      <c r="U22" s="154"/>
      <c r="V22" s="154"/>
      <c r="W22" s="154"/>
      <c r="X22" s="154"/>
      <c r="Y22" s="154"/>
      <c r="Z22" s="154"/>
      <c r="AA22" s="160">
        <f>SUM(W22:Z22)</f>
        <v>0</v>
      </c>
      <c r="AB22" s="227">
        <f>SUM(N22:Z22)</f>
        <v>0</v>
      </c>
      <c r="AC22" s="230">
        <f>K22-AB22</f>
        <v>0</v>
      </c>
      <c r="AD22" s="184"/>
      <c r="AE22" s="184"/>
      <c r="AF22" s="184"/>
    </row>
    <row r="23" spans="2:32">
      <c r="B23" s="175">
        <v>5010</v>
      </c>
      <c r="D23" s="149" t="s">
        <v>132</v>
      </c>
      <c r="E23" s="244"/>
      <c r="F23" s="173">
        <f>'Year 1'!F23</f>
        <v>0</v>
      </c>
      <c r="G23" s="240">
        <v>0</v>
      </c>
      <c r="H23" s="240">
        <v>0</v>
      </c>
      <c r="I23" s="240">
        <v>0</v>
      </c>
      <c r="J23" s="240">
        <v>0</v>
      </c>
      <c r="K23" s="152">
        <f t="shared" ref="K23:K30" si="0">SUM(F23:J23)</f>
        <v>0</v>
      </c>
      <c r="L23" s="177"/>
      <c r="M23" s="175">
        <v>5010</v>
      </c>
      <c r="N23" s="154"/>
      <c r="O23" s="154"/>
      <c r="P23" s="154"/>
      <c r="Q23" s="154"/>
      <c r="R23" s="154"/>
      <c r="S23" s="154"/>
      <c r="T23" s="154"/>
      <c r="U23" s="154"/>
      <c r="V23" s="154"/>
      <c r="W23" s="154"/>
      <c r="X23" s="154"/>
      <c r="Y23" s="154"/>
      <c r="Z23" s="154"/>
      <c r="AA23" s="160">
        <f t="shared" ref="AA23:AA57" si="1">SUM(W23:Z23)</f>
        <v>0</v>
      </c>
      <c r="AB23" s="227">
        <f t="shared" ref="AB23:AB60" si="2">SUM(N23:Z23)</f>
        <v>0</v>
      </c>
      <c r="AC23" s="230">
        <f t="shared" ref="AC23:AC60" si="3">K23-AB23</f>
        <v>0</v>
      </c>
      <c r="AD23" s="184"/>
      <c r="AE23" s="184"/>
      <c r="AF23" s="184"/>
    </row>
    <row r="24" spans="2:32">
      <c r="B24" s="175">
        <v>5010</v>
      </c>
      <c r="D24" s="149" t="s">
        <v>133</v>
      </c>
      <c r="E24" s="244"/>
      <c r="F24" s="173">
        <f>'Year 1'!F24</f>
        <v>0</v>
      </c>
      <c r="G24" s="240"/>
      <c r="H24" s="240"/>
      <c r="I24" s="240"/>
      <c r="J24" s="240"/>
      <c r="K24" s="152">
        <f t="shared" si="0"/>
        <v>0</v>
      </c>
      <c r="L24" s="177"/>
      <c r="M24" s="175"/>
      <c r="N24" s="154"/>
      <c r="O24" s="154"/>
      <c r="P24" s="154"/>
      <c r="Q24" s="154"/>
      <c r="R24" s="154"/>
      <c r="S24" s="154"/>
      <c r="T24" s="154"/>
      <c r="U24" s="154"/>
      <c r="V24" s="154"/>
      <c r="W24" s="154"/>
      <c r="X24" s="154"/>
      <c r="Y24" s="154"/>
      <c r="Z24" s="154"/>
      <c r="AA24" s="160"/>
      <c r="AB24" s="227">
        <f t="shared" si="2"/>
        <v>0</v>
      </c>
      <c r="AC24" s="230">
        <f t="shared" si="3"/>
        <v>0</v>
      </c>
      <c r="AD24" s="184"/>
      <c r="AE24" s="184"/>
      <c r="AF24" s="184"/>
    </row>
    <row r="25" spans="2:32">
      <c r="B25" s="175">
        <v>5010</v>
      </c>
      <c r="D25" s="149" t="s">
        <v>134</v>
      </c>
      <c r="E25" s="244"/>
      <c r="F25" s="173">
        <f>'Year 1'!F25</f>
        <v>0</v>
      </c>
      <c r="G25" s="240">
        <v>0</v>
      </c>
      <c r="H25" s="240">
        <v>0</v>
      </c>
      <c r="I25" s="240">
        <v>0</v>
      </c>
      <c r="J25" s="240">
        <v>0</v>
      </c>
      <c r="K25" s="152">
        <f t="shared" si="0"/>
        <v>0</v>
      </c>
      <c r="L25" s="177"/>
      <c r="M25" s="175">
        <v>5010</v>
      </c>
      <c r="N25" s="154"/>
      <c r="O25" s="154"/>
      <c r="P25" s="154"/>
      <c r="Q25" s="154"/>
      <c r="R25" s="154"/>
      <c r="S25" s="154"/>
      <c r="T25" s="154"/>
      <c r="U25" s="154"/>
      <c r="V25" s="154"/>
      <c r="W25" s="154"/>
      <c r="X25" s="154"/>
      <c r="Y25" s="154"/>
      <c r="Z25" s="154"/>
      <c r="AA25" s="160">
        <f t="shared" si="1"/>
        <v>0</v>
      </c>
      <c r="AB25" s="227">
        <f t="shared" si="2"/>
        <v>0</v>
      </c>
      <c r="AC25" s="230">
        <f t="shared" si="3"/>
        <v>0</v>
      </c>
      <c r="AD25" s="184"/>
      <c r="AE25" s="184"/>
      <c r="AF25" s="184"/>
    </row>
    <row r="26" spans="2:32">
      <c r="B26" s="175">
        <v>5101</v>
      </c>
      <c r="D26" s="149" t="s">
        <v>135</v>
      </c>
      <c r="E26" s="244"/>
      <c r="F26" s="173">
        <f>'Year 1'!F26</f>
        <v>0</v>
      </c>
      <c r="G26" s="240">
        <v>0</v>
      </c>
      <c r="H26" s="240">
        <v>0</v>
      </c>
      <c r="I26" s="240">
        <v>0</v>
      </c>
      <c r="J26" s="240">
        <v>0</v>
      </c>
      <c r="K26" s="152">
        <f t="shared" si="0"/>
        <v>0</v>
      </c>
      <c r="L26" s="177"/>
      <c r="M26" s="175">
        <v>5101</v>
      </c>
      <c r="N26" s="154"/>
      <c r="O26" s="154"/>
      <c r="P26" s="154"/>
      <c r="Q26" s="154"/>
      <c r="R26" s="154"/>
      <c r="S26" s="154"/>
      <c r="T26" s="154"/>
      <c r="U26" s="154"/>
      <c r="V26" s="154"/>
      <c r="W26" s="154"/>
      <c r="X26" s="154"/>
      <c r="Y26" s="154"/>
      <c r="Z26" s="154"/>
      <c r="AA26" s="160">
        <f t="shared" si="1"/>
        <v>0</v>
      </c>
      <c r="AB26" s="227">
        <f t="shared" si="2"/>
        <v>0</v>
      </c>
      <c r="AC26" s="230">
        <f t="shared" si="3"/>
        <v>0</v>
      </c>
      <c r="AD26" s="184"/>
      <c r="AE26" s="184"/>
      <c r="AF26" s="184"/>
    </row>
    <row r="27" spans="2:32">
      <c r="B27" s="175">
        <v>5101</v>
      </c>
      <c r="D27" s="149" t="s">
        <v>136</v>
      </c>
      <c r="E27" s="244"/>
      <c r="F27" s="173">
        <f>'Year 1'!F27</f>
        <v>0</v>
      </c>
      <c r="G27" s="240">
        <v>0</v>
      </c>
      <c r="H27" s="240">
        <v>0</v>
      </c>
      <c r="I27" s="240">
        <v>0</v>
      </c>
      <c r="J27" s="240">
        <v>0</v>
      </c>
      <c r="K27" s="152">
        <f t="shared" si="0"/>
        <v>0</v>
      </c>
      <c r="L27" s="177"/>
      <c r="M27" s="175">
        <v>5101</v>
      </c>
      <c r="N27" s="154"/>
      <c r="O27" s="154"/>
      <c r="P27" s="154"/>
      <c r="Q27" s="154"/>
      <c r="R27" s="154"/>
      <c r="S27" s="154"/>
      <c r="T27" s="154"/>
      <c r="U27" s="154"/>
      <c r="V27" s="154"/>
      <c r="W27" s="154"/>
      <c r="X27" s="154"/>
      <c r="Y27" s="154"/>
      <c r="Z27" s="154"/>
      <c r="AA27" s="160">
        <f t="shared" si="1"/>
        <v>0</v>
      </c>
      <c r="AB27" s="227">
        <f t="shared" si="2"/>
        <v>0</v>
      </c>
      <c r="AC27" s="230">
        <f t="shared" si="3"/>
        <v>0</v>
      </c>
    </row>
    <row r="28" spans="2:32">
      <c r="B28" s="175">
        <v>5100</v>
      </c>
      <c r="D28" s="149" t="s">
        <v>134</v>
      </c>
      <c r="E28" s="244"/>
      <c r="F28" s="173">
        <f>'Year 1'!F28</f>
        <v>0</v>
      </c>
      <c r="G28" s="240">
        <v>0</v>
      </c>
      <c r="H28" s="240">
        <v>0</v>
      </c>
      <c r="I28" s="240">
        <v>0</v>
      </c>
      <c r="J28" s="240">
        <v>0</v>
      </c>
      <c r="K28" s="152">
        <f t="shared" si="0"/>
        <v>0</v>
      </c>
      <c r="L28" s="177"/>
      <c r="M28" s="175">
        <v>5101</v>
      </c>
      <c r="N28" s="154"/>
      <c r="O28" s="154"/>
      <c r="P28" s="154"/>
      <c r="Q28" s="154"/>
      <c r="R28" s="154"/>
      <c r="S28" s="154"/>
      <c r="T28" s="154"/>
      <c r="U28" s="154"/>
      <c r="V28" s="154"/>
      <c r="W28" s="154"/>
      <c r="X28" s="154"/>
      <c r="Y28" s="154"/>
      <c r="Z28" s="154"/>
      <c r="AA28" s="160">
        <f t="shared" si="1"/>
        <v>0</v>
      </c>
      <c r="AB28" s="227">
        <f t="shared" si="2"/>
        <v>0</v>
      </c>
      <c r="AC28" s="230">
        <f t="shared" si="3"/>
        <v>0</v>
      </c>
    </row>
    <row r="29" spans="2:32">
      <c r="B29" s="175"/>
      <c r="E29" s="151"/>
      <c r="F29" s="173">
        <f>'Year 1'!F29</f>
        <v>0</v>
      </c>
      <c r="G29" s="240">
        <v>0</v>
      </c>
      <c r="H29" s="240">
        <v>0</v>
      </c>
      <c r="I29" s="240">
        <v>0</v>
      </c>
      <c r="J29" s="240">
        <v>0</v>
      </c>
      <c r="K29" s="152">
        <f t="shared" si="0"/>
        <v>0</v>
      </c>
      <c r="L29" s="177"/>
      <c r="M29" s="175">
        <v>5101</v>
      </c>
      <c r="N29" s="154"/>
      <c r="O29" s="154"/>
      <c r="P29" s="154"/>
      <c r="Q29" s="154"/>
      <c r="R29" s="154"/>
      <c r="S29" s="154"/>
      <c r="T29" s="154"/>
      <c r="U29" s="154"/>
      <c r="V29" s="154"/>
      <c r="W29" s="154"/>
      <c r="X29" s="154"/>
      <c r="Y29" s="154"/>
      <c r="Z29" s="154"/>
      <c r="AA29" s="160">
        <f t="shared" si="1"/>
        <v>0</v>
      </c>
      <c r="AB29" s="227">
        <f t="shared" si="2"/>
        <v>0</v>
      </c>
      <c r="AC29" s="230">
        <f t="shared" si="3"/>
        <v>0</v>
      </c>
    </row>
    <row r="30" spans="2:32">
      <c r="B30" s="175"/>
      <c r="E30" s="151"/>
      <c r="F30" s="173">
        <f>'Year 1'!F30</f>
        <v>0</v>
      </c>
      <c r="G30" s="240">
        <v>0</v>
      </c>
      <c r="H30" s="240">
        <v>0</v>
      </c>
      <c r="I30" s="240">
        <v>0</v>
      </c>
      <c r="J30" s="240">
        <v>0</v>
      </c>
      <c r="K30" s="152">
        <f t="shared" si="0"/>
        <v>0</v>
      </c>
      <c r="L30" s="177"/>
      <c r="M30" s="175">
        <v>5101</v>
      </c>
      <c r="N30" s="154"/>
      <c r="O30" s="154"/>
      <c r="P30" s="154"/>
      <c r="Q30" s="154"/>
      <c r="R30" s="154"/>
      <c r="S30" s="154"/>
      <c r="T30" s="154"/>
      <c r="U30" s="154"/>
      <c r="V30" s="154"/>
      <c r="W30" s="154"/>
      <c r="X30" s="154"/>
      <c r="Y30" s="154"/>
      <c r="Z30" s="154"/>
      <c r="AA30" s="160">
        <f t="shared" si="1"/>
        <v>0</v>
      </c>
      <c r="AB30" s="227">
        <f t="shared" si="2"/>
        <v>0</v>
      </c>
      <c r="AC30" s="230">
        <f t="shared" si="3"/>
        <v>0</v>
      </c>
    </row>
    <row r="31" spans="2:32">
      <c r="B31" s="175"/>
      <c r="E31" s="151"/>
      <c r="F31" s="173">
        <f>'Year 1'!F31</f>
        <v>0</v>
      </c>
      <c r="G31" s="240"/>
      <c r="H31" s="240"/>
      <c r="I31" s="240"/>
      <c r="J31" s="240"/>
      <c r="K31" s="152">
        <f>SUM(F31:G31)</f>
        <v>0</v>
      </c>
      <c r="L31" s="177"/>
      <c r="M31" s="175"/>
      <c r="N31" s="154"/>
      <c r="O31" s="154"/>
      <c r="P31" s="154"/>
      <c r="Q31" s="154"/>
      <c r="R31" s="154"/>
      <c r="S31" s="154"/>
      <c r="T31" s="154"/>
      <c r="U31" s="154"/>
      <c r="V31" s="154"/>
      <c r="W31" s="154"/>
      <c r="X31" s="154"/>
      <c r="Y31" s="154"/>
      <c r="Z31" s="154"/>
      <c r="AA31" s="160">
        <f t="shared" si="1"/>
        <v>0</v>
      </c>
      <c r="AB31" s="227">
        <f t="shared" si="2"/>
        <v>0</v>
      </c>
      <c r="AC31" s="230">
        <f t="shared" si="3"/>
        <v>0</v>
      </c>
    </row>
    <row r="32" spans="2:32">
      <c r="B32" s="175"/>
      <c r="C32" s="183" t="s">
        <v>84</v>
      </c>
      <c r="D32" s="183"/>
      <c r="E32" s="182"/>
      <c r="F32" s="181">
        <f>'Year 1'!F32</f>
        <v>0</v>
      </c>
      <c r="G32" s="241">
        <f>SUM(G22:G31)</f>
        <v>0</v>
      </c>
      <c r="H32" s="241">
        <f t="shared" ref="H32:I32" si="4">SUM(H22:H31)</f>
        <v>0</v>
      </c>
      <c r="I32" s="241">
        <f t="shared" si="4"/>
        <v>0</v>
      </c>
      <c r="J32" s="241">
        <f>SUM(J22:J30)</f>
        <v>0</v>
      </c>
      <c r="K32" s="180">
        <f>SUM(F32:J32)</f>
        <v>0</v>
      </c>
      <c r="L32" s="177"/>
      <c r="M32" s="175"/>
      <c r="N32" s="179">
        <f>SUM(N22:N31)</f>
        <v>0</v>
      </c>
      <c r="O32" s="179">
        <f>SUM(O22:O31)</f>
        <v>0</v>
      </c>
      <c r="P32" s="179"/>
      <c r="Q32" s="179"/>
      <c r="R32" s="179"/>
      <c r="S32" s="179"/>
      <c r="T32" s="179"/>
      <c r="U32" s="179"/>
      <c r="V32" s="179"/>
      <c r="W32" s="178">
        <f t="shared" ref="W32:AB32" si="5">SUM(W22:W31)</f>
        <v>0</v>
      </c>
      <c r="X32" s="178">
        <f t="shared" si="5"/>
        <v>0</v>
      </c>
      <c r="Y32" s="178">
        <f t="shared" si="5"/>
        <v>0</v>
      </c>
      <c r="Z32" s="178">
        <f t="shared" si="5"/>
        <v>0</v>
      </c>
      <c r="AA32" s="178">
        <f t="shared" si="5"/>
        <v>0</v>
      </c>
      <c r="AB32" s="220">
        <f t="shared" si="2"/>
        <v>0</v>
      </c>
      <c r="AC32" s="256">
        <f t="shared" si="3"/>
        <v>0</v>
      </c>
    </row>
    <row r="33" spans="2:29">
      <c r="B33" s="175">
        <v>5190</v>
      </c>
      <c r="C33" s="149" t="s">
        <v>142</v>
      </c>
      <c r="D33" s="254">
        <v>0.32600000000000001</v>
      </c>
      <c r="E33" s="151"/>
      <c r="F33" s="173">
        <f>'Year 1'!F33</f>
        <v>0</v>
      </c>
      <c r="G33" s="240">
        <v>0</v>
      </c>
      <c r="H33" s="240">
        <v>0</v>
      </c>
      <c r="I33" s="240">
        <v>0</v>
      </c>
      <c r="J33" s="240">
        <v>0</v>
      </c>
      <c r="K33" s="152">
        <f>SUM(F33:J33)</f>
        <v>0</v>
      </c>
      <c r="L33" s="177"/>
      <c r="M33" s="175">
        <v>5190</v>
      </c>
      <c r="N33" s="154">
        <f>N32*D33</f>
        <v>0</v>
      </c>
      <c r="O33" s="154"/>
      <c r="P33" s="154"/>
      <c r="Q33" s="154"/>
      <c r="R33" s="154"/>
      <c r="S33" s="154"/>
      <c r="T33" s="154"/>
      <c r="U33" s="154"/>
      <c r="V33" s="154"/>
      <c r="W33" s="160"/>
      <c r="X33" s="160">
        <f>X32*31.8%</f>
        <v>0</v>
      </c>
      <c r="Y33" s="160"/>
      <c r="Z33" s="160"/>
      <c r="AA33" s="160">
        <f t="shared" si="1"/>
        <v>0</v>
      </c>
      <c r="AB33" s="221">
        <f t="shared" si="2"/>
        <v>0</v>
      </c>
      <c r="AC33" s="230">
        <f t="shared" si="3"/>
        <v>0</v>
      </c>
    </row>
    <row r="34" spans="2:29">
      <c r="B34" s="175">
        <v>5192</v>
      </c>
      <c r="C34" s="149" t="s">
        <v>9</v>
      </c>
      <c r="F34" s="173">
        <f>'Year 1'!F34</f>
        <v>0</v>
      </c>
      <c r="G34" s="240">
        <v>0</v>
      </c>
      <c r="H34" s="240">
        <v>0</v>
      </c>
      <c r="I34" s="240">
        <v>0</v>
      </c>
      <c r="J34" s="240">
        <v>0</v>
      </c>
      <c r="K34" s="152">
        <f t="shared" ref="K34:K57" si="6">SUM(F34:J34)</f>
        <v>0</v>
      </c>
      <c r="L34" s="177"/>
      <c r="M34" s="175">
        <v>5192</v>
      </c>
      <c r="N34" s="154"/>
      <c r="O34" s="154"/>
      <c r="P34" s="154"/>
      <c r="Q34" s="154"/>
      <c r="R34" s="154"/>
      <c r="S34" s="154"/>
      <c r="T34" s="154"/>
      <c r="U34" s="154"/>
      <c r="V34" s="154"/>
      <c r="W34" s="160"/>
      <c r="X34" s="160"/>
      <c r="Y34" s="160"/>
      <c r="Z34" s="160"/>
      <c r="AA34" s="160">
        <f t="shared" si="1"/>
        <v>0</v>
      </c>
      <c r="AB34" s="221">
        <f t="shared" si="2"/>
        <v>0</v>
      </c>
      <c r="AC34" s="230">
        <f t="shared" si="3"/>
        <v>0</v>
      </c>
    </row>
    <row r="35" spans="2:29">
      <c r="B35" s="175"/>
      <c r="F35" s="173">
        <f>'Year 1'!F35</f>
        <v>0</v>
      </c>
      <c r="G35" s="240">
        <v>0</v>
      </c>
      <c r="H35" s="240">
        <v>0</v>
      </c>
      <c r="I35" s="240">
        <v>0</v>
      </c>
      <c r="J35" s="240">
        <v>0</v>
      </c>
      <c r="K35" s="152">
        <f t="shared" si="6"/>
        <v>0</v>
      </c>
      <c r="L35" s="177"/>
      <c r="M35" s="175"/>
      <c r="N35" s="154"/>
      <c r="O35" s="154"/>
      <c r="P35" s="154"/>
      <c r="Q35" s="154"/>
      <c r="R35" s="154"/>
      <c r="S35" s="154"/>
      <c r="T35" s="154"/>
      <c r="U35" s="154"/>
      <c r="V35" s="154"/>
      <c r="W35" s="160"/>
      <c r="X35" s="160"/>
      <c r="Y35" s="160"/>
      <c r="Z35" s="160"/>
      <c r="AA35" s="160">
        <f t="shared" si="1"/>
        <v>0</v>
      </c>
      <c r="AB35" s="219">
        <f t="shared" si="2"/>
        <v>0</v>
      </c>
      <c r="AC35" s="230">
        <f t="shared" si="3"/>
        <v>0</v>
      </c>
    </row>
    <row r="36" spans="2:29">
      <c r="B36" s="175">
        <v>5200</v>
      </c>
      <c r="C36" s="149" t="s">
        <v>118</v>
      </c>
      <c r="F36" s="173">
        <f>'Year 1'!F36</f>
        <v>0</v>
      </c>
      <c r="G36" s="240">
        <v>0</v>
      </c>
      <c r="H36" s="240">
        <v>0</v>
      </c>
      <c r="I36" s="240">
        <v>0</v>
      </c>
      <c r="J36" s="240">
        <v>0</v>
      </c>
      <c r="K36" s="152">
        <f t="shared" si="6"/>
        <v>0</v>
      </c>
      <c r="L36" s="177"/>
      <c r="M36" s="175">
        <v>5200</v>
      </c>
      <c r="N36" s="154"/>
      <c r="O36" s="154"/>
      <c r="P36" s="154"/>
      <c r="Q36" s="154"/>
      <c r="R36" s="154"/>
      <c r="S36" s="154"/>
      <c r="T36" s="154"/>
      <c r="U36" s="154"/>
      <c r="V36" s="154"/>
      <c r="W36" s="160"/>
      <c r="X36" s="160"/>
      <c r="Y36" s="160"/>
      <c r="Z36" s="160"/>
      <c r="AA36" s="160">
        <f t="shared" si="1"/>
        <v>0</v>
      </c>
      <c r="AB36" s="219">
        <f t="shared" si="2"/>
        <v>0</v>
      </c>
      <c r="AC36" s="230">
        <f t="shared" si="3"/>
        <v>0</v>
      </c>
    </row>
    <row r="37" spans="2:29">
      <c r="B37" s="175">
        <v>5201</v>
      </c>
      <c r="C37" s="149" t="s">
        <v>119</v>
      </c>
      <c r="F37" s="173">
        <f>'Year 1'!F37</f>
        <v>0</v>
      </c>
      <c r="G37" s="240">
        <v>0</v>
      </c>
      <c r="H37" s="240">
        <v>0</v>
      </c>
      <c r="I37" s="240">
        <v>0</v>
      </c>
      <c r="J37" s="240">
        <v>0</v>
      </c>
      <c r="K37" s="152">
        <f t="shared" si="6"/>
        <v>0</v>
      </c>
      <c r="L37" s="177"/>
      <c r="M37" s="175">
        <v>5201</v>
      </c>
      <c r="N37" s="154"/>
      <c r="O37" s="154"/>
      <c r="P37" s="154"/>
      <c r="Q37" s="154"/>
      <c r="R37" s="154"/>
      <c r="S37" s="154"/>
      <c r="T37" s="154"/>
      <c r="U37" s="154"/>
      <c r="V37" s="154"/>
      <c r="W37" s="160"/>
      <c r="X37" s="160"/>
      <c r="Y37" s="160"/>
      <c r="Z37" s="160"/>
      <c r="AA37" s="160">
        <f t="shared" si="1"/>
        <v>0</v>
      </c>
      <c r="AB37" s="219">
        <f t="shared" si="2"/>
        <v>0</v>
      </c>
      <c r="AC37" s="230">
        <f t="shared" si="3"/>
        <v>0</v>
      </c>
    </row>
    <row r="38" spans="2:29">
      <c r="B38" s="175"/>
      <c r="F38" s="173">
        <f>'Year 1'!F38</f>
        <v>0</v>
      </c>
      <c r="G38" s="240">
        <v>0</v>
      </c>
      <c r="H38" s="240">
        <v>0</v>
      </c>
      <c r="I38" s="240">
        <v>0</v>
      </c>
      <c r="J38" s="240">
        <v>0</v>
      </c>
      <c r="K38" s="152">
        <f t="shared" si="6"/>
        <v>0</v>
      </c>
      <c r="L38" s="177"/>
      <c r="M38" s="175"/>
      <c r="N38" s="154"/>
      <c r="O38" s="154"/>
      <c r="P38" s="154"/>
      <c r="Q38" s="154"/>
      <c r="R38" s="154"/>
      <c r="S38" s="154"/>
      <c r="T38" s="154"/>
      <c r="U38" s="154"/>
      <c r="V38" s="154"/>
      <c r="W38" s="160"/>
      <c r="X38" s="160"/>
      <c r="Y38" s="160"/>
      <c r="Z38" s="160"/>
      <c r="AA38" s="160">
        <f t="shared" si="1"/>
        <v>0</v>
      </c>
      <c r="AB38" s="219">
        <f t="shared" si="2"/>
        <v>0</v>
      </c>
      <c r="AC38" s="230">
        <f t="shared" si="3"/>
        <v>0</v>
      </c>
    </row>
    <row r="39" spans="2:29">
      <c r="B39" s="175">
        <v>5228</v>
      </c>
      <c r="C39" s="149" t="s">
        <v>137</v>
      </c>
      <c r="F39" s="173">
        <f>'Year 1'!F39</f>
        <v>0</v>
      </c>
      <c r="G39" s="240">
        <v>0</v>
      </c>
      <c r="H39" s="240">
        <v>0</v>
      </c>
      <c r="I39" s="240">
        <v>0</v>
      </c>
      <c r="J39" s="240">
        <v>0</v>
      </c>
      <c r="K39" s="152">
        <f t="shared" si="6"/>
        <v>0</v>
      </c>
      <c r="L39" s="177"/>
      <c r="M39" s="175">
        <v>5228</v>
      </c>
      <c r="N39" s="154"/>
      <c r="O39" s="154"/>
      <c r="P39" s="154"/>
      <c r="Q39" s="154"/>
      <c r="R39" s="154"/>
      <c r="S39" s="154"/>
      <c r="T39" s="154"/>
      <c r="U39" s="154"/>
      <c r="V39" s="154"/>
      <c r="W39" s="160"/>
      <c r="X39" s="160"/>
      <c r="Y39" s="160"/>
      <c r="Z39" s="160"/>
      <c r="AA39" s="160">
        <f t="shared" si="1"/>
        <v>0</v>
      </c>
      <c r="AB39" s="219">
        <f t="shared" si="2"/>
        <v>0</v>
      </c>
      <c r="AC39" s="230">
        <f t="shared" si="3"/>
        <v>0</v>
      </c>
    </row>
    <row r="40" spans="2:29">
      <c r="B40" s="175">
        <v>5223</v>
      </c>
      <c r="C40" s="149" t="s">
        <v>120</v>
      </c>
      <c r="F40" s="173">
        <f>'Year 1'!F40</f>
        <v>0</v>
      </c>
      <c r="G40" s="240">
        <v>0</v>
      </c>
      <c r="H40" s="240">
        <v>0</v>
      </c>
      <c r="I40" s="240">
        <v>0</v>
      </c>
      <c r="J40" s="240">
        <v>0</v>
      </c>
      <c r="K40" s="152">
        <f t="shared" si="6"/>
        <v>0</v>
      </c>
      <c r="L40" s="177"/>
      <c r="M40" s="175">
        <v>5223</v>
      </c>
      <c r="N40" s="154"/>
      <c r="O40" s="154"/>
      <c r="P40" s="154"/>
      <c r="Q40" s="154"/>
      <c r="R40" s="154"/>
      <c r="S40" s="154"/>
      <c r="T40" s="154"/>
      <c r="U40" s="154"/>
      <c r="V40" s="154"/>
      <c r="W40" s="160"/>
      <c r="X40" s="160"/>
      <c r="Y40" s="160"/>
      <c r="Z40" s="160"/>
      <c r="AA40" s="160">
        <f t="shared" si="1"/>
        <v>0</v>
      </c>
      <c r="AB40" s="219">
        <f t="shared" si="2"/>
        <v>0</v>
      </c>
      <c r="AC40" s="230">
        <f t="shared" si="3"/>
        <v>0</v>
      </c>
    </row>
    <row r="41" spans="2:29">
      <c r="B41" s="175">
        <v>5249</v>
      </c>
      <c r="C41" s="149" t="s">
        <v>121</v>
      </c>
      <c r="F41" s="173">
        <f>'Year 1'!F41</f>
        <v>0</v>
      </c>
      <c r="G41" s="240">
        <v>0</v>
      </c>
      <c r="H41" s="240">
        <v>0</v>
      </c>
      <c r="I41" s="240">
        <v>0</v>
      </c>
      <c r="J41" s="240">
        <v>0</v>
      </c>
      <c r="K41" s="152">
        <f t="shared" si="6"/>
        <v>0</v>
      </c>
      <c r="L41" s="172"/>
      <c r="M41" s="175">
        <v>5249</v>
      </c>
      <c r="N41" s="154"/>
      <c r="O41" s="154"/>
      <c r="P41" s="154"/>
      <c r="Q41" s="154"/>
      <c r="R41" s="154"/>
      <c r="S41" s="154"/>
      <c r="T41" s="154"/>
      <c r="U41" s="154"/>
      <c r="V41" s="154"/>
      <c r="W41" s="160"/>
      <c r="X41" s="160"/>
      <c r="Y41" s="160"/>
      <c r="Z41" s="160"/>
      <c r="AA41" s="160">
        <f t="shared" si="1"/>
        <v>0</v>
      </c>
      <c r="AB41" s="219">
        <f t="shared" si="2"/>
        <v>0</v>
      </c>
      <c r="AC41" s="230">
        <f t="shared" si="3"/>
        <v>0</v>
      </c>
    </row>
    <row r="42" spans="2:29">
      <c r="B42" s="175">
        <v>5269</v>
      </c>
      <c r="C42" s="149" t="s">
        <v>122</v>
      </c>
      <c r="F42" s="173">
        <f>'Year 1'!F42</f>
        <v>0</v>
      </c>
      <c r="G42" s="240">
        <v>0</v>
      </c>
      <c r="H42" s="240">
        <v>0</v>
      </c>
      <c r="I42" s="240">
        <v>0</v>
      </c>
      <c r="J42" s="240">
        <v>0</v>
      </c>
      <c r="K42" s="152">
        <f t="shared" si="6"/>
        <v>0</v>
      </c>
      <c r="L42" s="177"/>
      <c r="M42" s="175">
        <v>5269</v>
      </c>
      <c r="N42" s="154"/>
      <c r="O42" s="154"/>
      <c r="P42" s="154"/>
      <c r="Q42" s="154"/>
      <c r="R42" s="154"/>
      <c r="S42" s="154"/>
      <c r="T42" s="154"/>
      <c r="U42" s="154"/>
      <c r="V42" s="154"/>
      <c r="W42" s="160"/>
      <c r="X42" s="160"/>
      <c r="Y42" s="160"/>
      <c r="Z42" s="160"/>
      <c r="AA42" s="160">
        <f t="shared" si="1"/>
        <v>0</v>
      </c>
      <c r="AB42" s="219">
        <f t="shared" si="2"/>
        <v>0</v>
      </c>
      <c r="AC42" s="230">
        <f t="shared" si="3"/>
        <v>0</v>
      </c>
    </row>
    <row r="43" spans="2:29">
      <c r="B43" s="175">
        <v>5270</v>
      </c>
      <c r="C43" s="149" t="s">
        <v>123</v>
      </c>
      <c r="F43" s="173">
        <f>'Year 1'!F43</f>
        <v>0</v>
      </c>
      <c r="G43" s="240">
        <v>0</v>
      </c>
      <c r="H43" s="240">
        <v>0</v>
      </c>
      <c r="I43" s="240">
        <v>0</v>
      </c>
      <c r="J43" s="240">
        <v>0</v>
      </c>
      <c r="K43" s="152">
        <f t="shared" si="6"/>
        <v>0</v>
      </c>
      <c r="L43" s="172"/>
      <c r="M43" s="175">
        <v>5270</v>
      </c>
      <c r="N43" s="154"/>
      <c r="O43" s="154"/>
      <c r="P43" s="154"/>
      <c r="Q43" s="154"/>
      <c r="R43" s="154"/>
      <c r="S43" s="154"/>
      <c r="T43" s="154"/>
      <c r="U43" s="154"/>
      <c r="V43" s="154"/>
      <c r="W43" s="237"/>
      <c r="X43" s="160"/>
      <c r="Y43" s="160"/>
      <c r="Z43" s="160"/>
      <c r="AA43" s="160">
        <f t="shared" si="1"/>
        <v>0</v>
      </c>
      <c r="AB43" s="219">
        <f t="shared" si="2"/>
        <v>0</v>
      </c>
      <c r="AC43" s="230">
        <f t="shared" si="3"/>
        <v>0</v>
      </c>
    </row>
    <row r="44" spans="2:29">
      <c r="B44" s="175">
        <v>5302</v>
      </c>
      <c r="C44" s="149" t="s">
        <v>124</v>
      </c>
      <c r="E44" s="238"/>
      <c r="F44" s="173">
        <f>'Year 1'!F44</f>
        <v>0</v>
      </c>
      <c r="G44" s="240">
        <v>0</v>
      </c>
      <c r="H44" s="240">
        <v>0</v>
      </c>
      <c r="I44" s="240">
        <v>0</v>
      </c>
      <c r="J44" s="240">
        <v>0</v>
      </c>
      <c r="K44" s="152">
        <f t="shared" si="6"/>
        <v>0</v>
      </c>
      <c r="L44" s="177"/>
      <c r="M44" s="175">
        <v>5302</v>
      </c>
      <c r="N44" s="154"/>
      <c r="O44" s="154"/>
      <c r="P44" s="154"/>
      <c r="Q44" s="154"/>
      <c r="R44" s="154"/>
      <c r="S44" s="154"/>
      <c r="T44" s="154"/>
      <c r="U44" s="154"/>
      <c r="V44" s="154"/>
      <c r="W44" s="160"/>
      <c r="X44" s="160"/>
      <c r="Y44" s="160"/>
      <c r="Z44" s="160"/>
      <c r="AA44" s="160">
        <f t="shared" si="1"/>
        <v>0</v>
      </c>
      <c r="AB44" s="219">
        <f t="shared" si="2"/>
        <v>0</v>
      </c>
      <c r="AC44" s="230">
        <f t="shared" si="3"/>
        <v>0</v>
      </c>
    </row>
    <row r="45" spans="2:29">
      <c r="B45" s="175">
        <v>5307</v>
      </c>
      <c r="C45" s="149" t="s">
        <v>125</v>
      </c>
      <c r="F45" s="173">
        <f>'Year 1'!F45</f>
        <v>0</v>
      </c>
      <c r="G45" s="240">
        <v>0</v>
      </c>
      <c r="H45" s="240">
        <v>0</v>
      </c>
      <c r="I45" s="240">
        <v>0</v>
      </c>
      <c r="J45" s="240">
        <v>0</v>
      </c>
      <c r="K45" s="152">
        <f t="shared" si="6"/>
        <v>0</v>
      </c>
      <c r="L45" s="172"/>
      <c r="M45" s="175">
        <v>5307</v>
      </c>
      <c r="N45" s="154"/>
      <c r="O45" s="154"/>
      <c r="P45" s="154"/>
      <c r="Q45" s="154"/>
      <c r="R45" s="154"/>
      <c r="S45" s="154"/>
      <c r="T45" s="154"/>
      <c r="U45" s="154"/>
      <c r="V45" s="154"/>
      <c r="W45" s="160"/>
      <c r="X45" s="160"/>
      <c r="Y45" s="160"/>
      <c r="Z45" s="160"/>
      <c r="AA45" s="160">
        <f t="shared" si="1"/>
        <v>0</v>
      </c>
      <c r="AB45" s="219">
        <f t="shared" si="2"/>
        <v>0</v>
      </c>
      <c r="AC45" s="230">
        <f t="shared" si="3"/>
        <v>0</v>
      </c>
    </row>
    <row r="46" spans="2:29">
      <c r="B46" s="175">
        <v>5316</v>
      </c>
      <c r="C46" s="239" t="s">
        <v>126</v>
      </c>
      <c r="F46" s="173">
        <f>'Year 1'!F46</f>
        <v>0</v>
      </c>
      <c r="G46" s="240">
        <v>0</v>
      </c>
      <c r="H46" s="240">
        <v>0</v>
      </c>
      <c r="I46" s="240">
        <v>0</v>
      </c>
      <c r="J46" s="240">
        <v>0</v>
      </c>
      <c r="K46" s="152">
        <f t="shared" si="6"/>
        <v>0</v>
      </c>
      <c r="L46" s="172"/>
      <c r="M46" s="175">
        <v>5316</v>
      </c>
      <c r="N46" s="154"/>
      <c r="O46" s="154"/>
      <c r="P46" s="154"/>
      <c r="Q46" s="154"/>
      <c r="R46" s="154"/>
      <c r="S46" s="154"/>
      <c r="T46" s="154"/>
      <c r="U46" s="154"/>
      <c r="V46" s="154"/>
      <c r="W46" s="160"/>
      <c r="X46" s="160"/>
      <c r="Y46" s="160"/>
      <c r="Z46" s="160"/>
      <c r="AA46" s="160">
        <f t="shared" si="1"/>
        <v>0</v>
      </c>
      <c r="AB46" s="219">
        <f t="shared" si="2"/>
        <v>0</v>
      </c>
      <c r="AC46" s="230">
        <f t="shared" si="3"/>
        <v>0</v>
      </c>
    </row>
    <row r="47" spans="2:29">
      <c r="B47" s="175"/>
      <c r="C47" s="239"/>
      <c r="F47" s="173">
        <f>'Year 1'!F47</f>
        <v>0</v>
      </c>
      <c r="G47" s="240">
        <v>0</v>
      </c>
      <c r="H47" s="240">
        <v>0</v>
      </c>
      <c r="I47" s="240">
        <v>0</v>
      </c>
      <c r="J47" s="240">
        <v>0</v>
      </c>
      <c r="K47" s="152">
        <f t="shared" si="6"/>
        <v>0</v>
      </c>
      <c r="L47" s="172"/>
      <c r="M47" s="175"/>
      <c r="N47" s="154"/>
      <c r="O47" s="154"/>
      <c r="P47" s="154"/>
      <c r="Q47" s="154"/>
      <c r="R47" s="154"/>
      <c r="S47" s="154"/>
      <c r="T47" s="154"/>
      <c r="U47" s="154"/>
      <c r="V47" s="154"/>
      <c r="W47" s="160"/>
      <c r="X47" s="160"/>
      <c r="Y47" s="160"/>
      <c r="Z47" s="160"/>
      <c r="AA47" s="160">
        <f t="shared" si="1"/>
        <v>0</v>
      </c>
      <c r="AB47" s="219">
        <f t="shared" si="2"/>
        <v>0</v>
      </c>
      <c r="AC47" s="230">
        <f t="shared" si="3"/>
        <v>0</v>
      </c>
    </row>
    <row r="48" spans="2:29">
      <c r="B48" s="175">
        <v>5332</v>
      </c>
      <c r="C48" s="239" t="s">
        <v>127</v>
      </c>
      <c r="F48" s="173">
        <f>'Year 1'!F48</f>
        <v>0</v>
      </c>
      <c r="G48" s="240">
        <v>0</v>
      </c>
      <c r="H48" s="240">
        <v>0</v>
      </c>
      <c r="I48" s="240">
        <v>0</v>
      </c>
      <c r="J48" s="240">
        <v>0</v>
      </c>
      <c r="K48" s="152">
        <f t="shared" si="6"/>
        <v>0</v>
      </c>
      <c r="L48" s="172"/>
      <c r="M48" s="175">
        <v>5332</v>
      </c>
      <c r="N48" s="154"/>
      <c r="O48" s="154"/>
      <c r="P48" s="154"/>
      <c r="Q48" s="154"/>
      <c r="R48" s="154"/>
      <c r="S48" s="154"/>
      <c r="T48" s="154"/>
      <c r="U48" s="154"/>
      <c r="V48" s="154"/>
      <c r="W48" s="160"/>
      <c r="X48" s="160"/>
      <c r="Y48" s="160"/>
      <c r="Z48" s="160"/>
      <c r="AA48" s="160">
        <f t="shared" si="1"/>
        <v>0</v>
      </c>
      <c r="AB48" s="219">
        <f t="shared" si="2"/>
        <v>0</v>
      </c>
      <c r="AC48" s="230">
        <f t="shared" si="3"/>
        <v>0</v>
      </c>
    </row>
    <row r="49" spans="2:29">
      <c r="B49" s="175">
        <v>5333</v>
      </c>
      <c r="C49" s="149" t="s">
        <v>114</v>
      </c>
      <c r="F49" s="173">
        <f>'Year 1'!F49</f>
        <v>0</v>
      </c>
      <c r="G49" s="240">
        <v>0</v>
      </c>
      <c r="H49" s="240">
        <v>0</v>
      </c>
      <c r="I49" s="240">
        <v>0</v>
      </c>
      <c r="J49" s="240">
        <v>0</v>
      </c>
      <c r="K49" s="152">
        <f t="shared" si="6"/>
        <v>0</v>
      </c>
      <c r="L49" s="172"/>
      <c r="M49" s="175">
        <v>5333</v>
      </c>
      <c r="N49" s="154"/>
      <c r="O49" s="154"/>
      <c r="P49" s="154"/>
      <c r="Q49" s="154"/>
      <c r="R49" s="154"/>
      <c r="S49" s="154"/>
      <c r="T49" s="154"/>
      <c r="U49" s="154"/>
      <c r="V49" s="154"/>
      <c r="W49" s="160"/>
      <c r="X49" s="160"/>
      <c r="Y49" s="160"/>
      <c r="Z49" s="160"/>
      <c r="AA49" s="160">
        <f t="shared" si="1"/>
        <v>0</v>
      </c>
      <c r="AB49" s="219">
        <f t="shared" si="2"/>
        <v>0</v>
      </c>
      <c r="AC49" s="230">
        <f t="shared" si="3"/>
        <v>0</v>
      </c>
    </row>
    <row r="50" spans="2:29">
      <c r="B50" s="175"/>
      <c r="F50" s="173">
        <f>'Year 1'!F50</f>
        <v>0</v>
      </c>
      <c r="G50" s="240">
        <v>0</v>
      </c>
      <c r="H50" s="240">
        <v>0</v>
      </c>
      <c r="I50" s="240">
        <v>0</v>
      </c>
      <c r="J50" s="240">
        <v>0</v>
      </c>
      <c r="K50" s="152">
        <f t="shared" si="6"/>
        <v>0</v>
      </c>
      <c r="L50" s="172"/>
      <c r="M50" s="175"/>
      <c r="N50" s="154"/>
      <c r="O50" s="154"/>
      <c r="P50" s="154"/>
      <c r="Q50" s="154"/>
      <c r="R50" s="154"/>
      <c r="S50" s="154"/>
      <c r="T50" s="154"/>
      <c r="U50" s="154"/>
      <c r="V50" s="154"/>
      <c r="W50" s="160"/>
      <c r="X50" s="160"/>
      <c r="Y50" s="160"/>
      <c r="Z50" s="160"/>
      <c r="AA50" s="160">
        <f t="shared" si="1"/>
        <v>0</v>
      </c>
      <c r="AB50" s="219">
        <f t="shared" si="2"/>
        <v>0</v>
      </c>
      <c r="AC50" s="230">
        <f t="shared" si="3"/>
        <v>0</v>
      </c>
    </row>
    <row r="51" spans="2:29">
      <c r="B51" s="175">
        <v>5339</v>
      </c>
      <c r="C51" s="239" t="s">
        <v>138</v>
      </c>
      <c r="F51" s="173">
        <f>'Year 1'!F51</f>
        <v>0</v>
      </c>
      <c r="G51" s="240">
        <v>0</v>
      </c>
      <c r="H51" s="240">
        <v>0</v>
      </c>
      <c r="I51" s="240">
        <v>0</v>
      </c>
      <c r="J51" s="240">
        <v>0</v>
      </c>
      <c r="K51" s="152">
        <f t="shared" si="6"/>
        <v>0</v>
      </c>
      <c r="L51" s="172"/>
      <c r="M51" s="175">
        <v>5339</v>
      </c>
      <c r="N51" s="154"/>
      <c r="O51" s="154"/>
      <c r="P51" s="154"/>
      <c r="Q51" s="154"/>
      <c r="R51" s="154"/>
      <c r="S51" s="154"/>
      <c r="T51" s="154"/>
      <c r="U51" s="154"/>
      <c r="V51" s="154"/>
      <c r="W51" s="160"/>
      <c r="X51" s="160"/>
      <c r="Y51" s="160"/>
      <c r="Z51" s="160"/>
      <c r="AA51" s="160">
        <f t="shared" si="1"/>
        <v>0</v>
      </c>
      <c r="AB51" s="219">
        <f t="shared" si="2"/>
        <v>0</v>
      </c>
      <c r="AC51" s="230">
        <f t="shared" si="3"/>
        <v>0</v>
      </c>
    </row>
    <row r="52" spans="2:29">
      <c r="B52" s="175">
        <v>5339</v>
      </c>
      <c r="C52" s="149" t="s">
        <v>139</v>
      </c>
      <c r="F52" s="173">
        <f>'Year 1'!F52</f>
        <v>0</v>
      </c>
      <c r="G52" s="240">
        <v>0</v>
      </c>
      <c r="H52" s="240">
        <v>0</v>
      </c>
      <c r="I52" s="240">
        <v>0</v>
      </c>
      <c r="J52" s="240">
        <v>0</v>
      </c>
      <c r="K52" s="152">
        <f t="shared" si="6"/>
        <v>0</v>
      </c>
      <c r="L52" s="172"/>
      <c r="M52" s="175">
        <v>5339</v>
      </c>
      <c r="N52" s="154"/>
      <c r="O52" s="154"/>
      <c r="P52" s="154"/>
      <c r="Q52" s="154"/>
      <c r="R52" s="154"/>
      <c r="S52" s="154"/>
      <c r="T52" s="154"/>
      <c r="U52" s="154"/>
      <c r="V52" s="154"/>
      <c r="W52" s="160"/>
      <c r="X52" s="160"/>
      <c r="Y52" s="160"/>
      <c r="Z52" s="160"/>
      <c r="AA52" s="160">
        <f t="shared" si="1"/>
        <v>0</v>
      </c>
      <c r="AB52" s="219">
        <f t="shared" si="2"/>
        <v>0</v>
      </c>
      <c r="AC52" s="230">
        <f t="shared" si="3"/>
        <v>0</v>
      </c>
    </row>
    <row r="53" spans="2:29">
      <c r="B53" s="175">
        <v>5340</v>
      </c>
      <c r="C53" s="239" t="s">
        <v>128</v>
      </c>
      <c r="F53" s="173">
        <f>'Year 1'!F53</f>
        <v>0</v>
      </c>
      <c r="G53" s="240">
        <v>0</v>
      </c>
      <c r="H53" s="240">
        <v>0</v>
      </c>
      <c r="I53" s="240">
        <v>0</v>
      </c>
      <c r="J53" s="240">
        <v>0</v>
      </c>
      <c r="K53" s="152">
        <f t="shared" si="6"/>
        <v>0</v>
      </c>
      <c r="L53" s="172"/>
      <c r="M53" s="175">
        <v>5340</v>
      </c>
      <c r="N53" s="154"/>
      <c r="O53" s="154"/>
      <c r="P53" s="154"/>
      <c r="Q53" s="154"/>
      <c r="R53" s="154"/>
      <c r="S53" s="154"/>
      <c r="T53" s="154"/>
      <c r="U53" s="154"/>
      <c r="V53" s="154"/>
      <c r="W53" s="160"/>
      <c r="X53" s="160"/>
      <c r="Y53" s="160"/>
      <c r="Z53" s="160"/>
      <c r="AA53" s="160">
        <f t="shared" si="1"/>
        <v>0</v>
      </c>
      <c r="AB53" s="219">
        <f t="shared" si="2"/>
        <v>0</v>
      </c>
      <c r="AC53" s="230">
        <f t="shared" si="3"/>
        <v>0</v>
      </c>
    </row>
    <row r="54" spans="2:29">
      <c r="B54" s="175">
        <v>5340</v>
      </c>
      <c r="C54" s="149" t="s">
        <v>129</v>
      </c>
      <c r="D54" s="176"/>
      <c r="E54" s="176"/>
      <c r="F54" s="173">
        <f>'Year 1'!F54</f>
        <v>0</v>
      </c>
      <c r="G54" s="240">
        <v>0</v>
      </c>
      <c r="H54" s="240">
        <v>0</v>
      </c>
      <c r="I54" s="240">
        <v>0</v>
      </c>
      <c r="J54" s="240">
        <v>0</v>
      </c>
      <c r="K54" s="152">
        <f t="shared" si="6"/>
        <v>0</v>
      </c>
      <c r="L54" s="172"/>
      <c r="M54" s="175">
        <v>5340</v>
      </c>
      <c r="N54" s="154"/>
      <c r="O54" s="154"/>
      <c r="P54" s="154"/>
      <c r="Q54" s="154"/>
      <c r="R54" s="154"/>
      <c r="S54" s="154"/>
      <c r="T54" s="154"/>
      <c r="U54" s="154"/>
      <c r="V54" s="154"/>
      <c r="W54" s="160"/>
      <c r="X54" s="160"/>
      <c r="Y54" s="160"/>
      <c r="Z54" s="160"/>
      <c r="AA54" s="160">
        <f t="shared" si="1"/>
        <v>0</v>
      </c>
      <c r="AB54" s="219">
        <f t="shared" si="2"/>
        <v>0</v>
      </c>
      <c r="AC54" s="230">
        <f t="shared" si="3"/>
        <v>0</v>
      </c>
    </row>
    <row r="55" spans="2:29">
      <c r="B55" s="175">
        <v>5340</v>
      </c>
      <c r="C55" s="149" t="s">
        <v>83</v>
      </c>
      <c r="E55" s="176"/>
      <c r="F55" s="173">
        <f>'Year 1'!F55</f>
        <v>0</v>
      </c>
      <c r="G55" s="240">
        <v>0</v>
      </c>
      <c r="H55" s="240">
        <v>0</v>
      </c>
      <c r="I55" s="240">
        <v>0</v>
      </c>
      <c r="J55" s="240">
        <v>0</v>
      </c>
      <c r="K55" s="152">
        <f t="shared" si="6"/>
        <v>0</v>
      </c>
      <c r="L55" s="172"/>
      <c r="M55" s="175">
        <v>5340</v>
      </c>
      <c r="N55" s="154"/>
      <c r="O55" s="154"/>
      <c r="P55" s="154"/>
      <c r="Q55" s="154"/>
      <c r="R55" s="154"/>
      <c r="S55" s="154"/>
      <c r="T55" s="154"/>
      <c r="U55" s="154"/>
      <c r="V55" s="154"/>
      <c r="W55" s="160"/>
      <c r="X55" s="160"/>
      <c r="Y55" s="160"/>
      <c r="Z55" s="160"/>
      <c r="AA55" s="160">
        <f t="shared" si="1"/>
        <v>0</v>
      </c>
      <c r="AB55" s="219">
        <f t="shared" si="2"/>
        <v>0</v>
      </c>
      <c r="AC55" s="230">
        <f t="shared" si="3"/>
        <v>0</v>
      </c>
    </row>
    <row r="56" spans="2:29">
      <c r="B56" s="175">
        <v>5339</v>
      </c>
      <c r="C56" s="149" t="s">
        <v>130</v>
      </c>
      <c r="F56" s="173">
        <f>'Year 1'!F56</f>
        <v>0</v>
      </c>
      <c r="G56" s="240">
        <v>0</v>
      </c>
      <c r="H56" s="240">
        <v>0</v>
      </c>
      <c r="I56" s="240">
        <v>0</v>
      </c>
      <c r="J56" s="240">
        <v>0</v>
      </c>
      <c r="K56" s="152">
        <f t="shared" si="6"/>
        <v>0</v>
      </c>
      <c r="L56" s="172"/>
      <c r="M56" s="175">
        <v>5339</v>
      </c>
      <c r="N56" s="154"/>
      <c r="O56" s="154"/>
      <c r="P56" s="154"/>
      <c r="Q56" s="154"/>
      <c r="R56" s="154"/>
      <c r="S56" s="154"/>
      <c r="T56" s="154"/>
      <c r="U56" s="154"/>
      <c r="V56" s="154"/>
      <c r="W56" s="237"/>
      <c r="X56" s="160"/>
      <c r="Y56" s="160"/>
      <c r="Z56" s="160"/>
      <c r="AA56" s="160">
        <f t="shared" si="1"/>
        <v>0</v>
      </c>
      <c r="AB56" s="219">
        <f t="shared" si="2"/>
        <v>0</v>
      </c>
      <c r="AC56" s="230">
        <f t="shared" si="3"/>
        <v>0</v>
      </c>
    </row>
    <row r="57" spans="2:29">
      <c r="B57" s="174"/>
      <c r="F57" s="173">
        <f>'Year 1'!F57</f>
        <v>0</v>
      </c>
      <c r="G57" s="152"/>
      <c r="H57" s="152"/>
      <c r="I57" s="152"/>
      <c r="J57" s="152"/>
      <c r="K57" s="152">
        <f t="shared" si="6"/>
        <v>0</v>
      </c>
      <c r="L57" s="172"/>
      <c r="M57" s="154">
        <f>B57</f>
        <v>0</v>
      </c>
      <c r="N57" s="154"/>
      <c r="O57" s="154"/>
      <c r="P57" s="154"/>
      <c r="Q57" s="154"/>
      <c r="R57" s="154"/>
      <c r="S57" s="154"/>
      <c r="T57" s="154"/>
      <c r="U57" s="154"/>
      <c r="V57" s="154"/>
      <c r="W57" s="160"/>
      <c r="X57" s="160"/>
      <c r="Y57" s="160"/>
      <c r="Z57" s="160"/>
      <c r="AA57" s="160">
        <f t="shared" si="1"/>
        <v>0</v>
      </c>
      <c r="AB57" s="219">
        <f t="shared" si="2"/>
        <v>0</v>
      </c>
      <c r="AC57" s="230">
        <f t="shared" si="3"/>
        <v>0</v>
      </c>
    </row>
    <row r="58" spans="2:29">
      <c r="B58" s="154"/>
      <c r="C58" s="171" t="s">
        <v>82</v>
      </c>
      <c r="D58" s="171"/>
      <c r="E58" s="170"/>
      <c r="F58" s="169">
        <f>'Year 1'!F58</f>
        <v>0</v>
      </c>
      <c r="G58" s="168">
        <f>SUM(G32:G57)</f>
        <v>0</v>
      </c>
      <c r="H58" s="168">
        <f t="shared" ref="H58:I58" si="7">SUM(H32:H57)</f>
        <v>0</v>
      </c>
      <c r="I58" s="168">
        <f t="shared" si="7"/>
        <v>0</v>
      </c>
      <c r="J58" s="168">
        <f>SUM(J32:J57)</f>
        <v>0</v>
      </c>
      <c r="K58" s="168">
        <f>SUM(K32:K57)</f>
        <v>0</v>
      </c>
      <c r="L58" s="167"/>
      <c r="M58" s="154"/>
      <c r="N58" s="166">
        <f>SUM(N32:N57)</f>
        <v>0</v>
      </c>
      <c r="O58" s="166">
        <f t="shared" ref="O58:Z58" si="8">SUM(O32:O57)</f>
        <v>0</v>
      </c>
      <c r="P58" s="166">
        <f t="shared" si="8"/>
        <v>0</v>
      </c>
      <c r="Q58" s="166">
        <f t="shared" si="8"/>
        <v>0</v>
      </c>
      <c r="R58" s="166">
        <f t="shared" si="8"/>
        <v>0</v>
      </c>
      <c r="S58" s="166">
        <f t="shared" si="8"/>
        <v>0</v>
      </c>
      <c r="T58" s="166">
        <f t="shared" si="8"/>
        <v>0</v>
      </c>
      <c r="U58" s="166">
        <f t="shared" si="8"/>
        <v>0</v>
      </c>
      <c r="V58" s="166">
        <f t="shared" si="8"/>
        <v>0</v>
      </c>
      <c r="W58" s="166">
        <f t="shared" si="8"/>
        <v>0</v>
      </c>
      <c r="X58" s="166">
        <f t="shared" si="8"/>
        <v>0</v>
      </c>
      <c r="Y58" s="166">
        <f t="shared" si="8"/>
        <v>0</v>
      </c>
      <c r="Z58" s="166">
        <f t="shared" si="8"/>
        <v>0</v>
      </c>
      <c r="AA58" s="166">
        <f>SUM(AA32:AA57)</f>
        <v>0</v>
      </c>
      <c r="AB58" s="220">
        <f t="shared" si="2"/>
        <v>0</v>
      </c>
      <c r="AC58" s="231">
        <f t="shared" si="3"/>
        <v>0</v>
      </c>
    </row>
    <row r="59" spans="2:29">
      <c r="B59" s="154">
        <v>5282</v>
      </c>
      <c r="C59" s="165" t="s">
        <v>81</v>
      </c>
      <c r="D59" s="255">
        <v>0.625</v>
      </c>
      <c r="E59" s="164"/>
      <c r="F59" s="163">
        <f>'Year 1'!F59</f>
        <v>0</v>
      </c>
      <c r="G59" s="162">
        <f>G58*0.35</f>
        <v>0</v>
      </c>
      <c r="H59" s="162">
        <f t="shared" ref="H59:I59" si="9">H58*0.35</f>
        <v>0</v>
      </c>
      <c r="I59" s="162">
        <f t="shared" si="9"/>
        <v>0</v>
      </c>
      <c r="J59" s="162">
        <f>J58*D59</f>
        <v>0</v>
      </c>
      <c r="K59" s="162">
        <f>SUM(F59:J59)</f>
        <v>0</v>
      </c>
      <c r="L59" s="161"/>
      <c r="M59" s="154">
        <v>5282</v>
      </c>
      <c r="N59" s="160">
        <f>N58*D59</f>
        <v>0</v>
      </c>
      <c r="O59" s="160">
        <f t="shared" ref="O59:Z59" si="10">O58*E59</f>
        <v>0</v>
      </c>
      <c r="P59" s="160">
        <f t="shared" si="10"/>
        <v>0</v>
      </c>
      <c r="Q59" s="160">
        <f t="shared" si="10"/>
        <v>0</v>
      </c>
      <c r="R59" s="160">
        <f t="shared" si="10"/>
        <v>0</v>
      </c>
      <c r="S59" s="160">
        <f t="shared" si="10"/>
        <v>0</v>
      </c>
      <c r="T59" s="160">
        <f t="shared" si="10"/>
        <v>0</v>
      </c>
      <c r="U59" s="160">
        <f t="shared" si="10"/>
        <v>0</v>
      </c>
      <c r="V59" s="160">
        <f t="shared" si="10"/>
        <v>0</v>
      </c>
      <c r="W59" s="160">
        <f t="shared" si="10"/>
        <v>0</v>
      </c>
      <c r="X59" s="160">
        <f t="shared" si="10"/>
        <v>0</v>
      </c>
      <c r="Y59" s="160">
        <f t="shared" si="10"/>
        <v>0</v>
      </c>
      <c r="Z59" s="160">
        <f t="shared" si="10"/>
        <v>0</v>
      </c>
      <c r="AA59" s="160">
        <f>SUM(W59:Z59)</f>
        <v>0</v>
      </c>
      <c r="AB59" s="221">
        <f t="shared" si="2"/>
        <v>0</v>
      </c>
      <c r="AC59" s="230">
        <f t="shared" si="3"/>
        <v>0</v>
      </c>
    </row>
    <row r="60" spans="2:29" ht="13.5" thickBot="1">
      <c r="B60" s="154"/>
      <c r="C60" s="159" t="s">
        <v>80</v>
      </c>
      <c r="D60" s="158"/>
      <c r="E60" s="158"/>
      <c r="F60" s="157">
        <f>'Year 1'!F60</f>
        <v>0</v>
      </c>
      <c r="G60" s="156">
        <f>SUM(G58:G59)</f>
        <v>0</v>
      </c>
      <c r="H60" s="156">
        <f t="shared" ref="H60:I60" si="11">SUM(H58:H59)</f>
        <v>0</v>
      </c>
      <c r="I60" s="156">
        <f t="shared" si="11"/>
        <v>0</v>
      </c>
      <c r="J60" s="156">
        <f>SUM(J58:J59)</f>
        <v>0</v>
      </c>
      <c r="K60" s="156">
        <f>SUM(K58:K59)</f>
        <v>0</v>
      </c>
      <c r="L60" s="155"/>
      <c r="M60" s="154"/>
      <c r="N60" s="153">
        <f>SUM(N58:N59)</f>
        <v>0</v>
      </c>
      <c r="O60" s="153">
        <f t="shared" ref="O60:AA60" si="12">SUM(O58:O59)</f>
        <v>0</v>
      </c>
      <c r="P60" s="153">
        <f t="shared" si="12"/>
        <v>0</v>
      </c>
      <c r="Q60" s="153">
        <f t="shared" si="12"/>
        <v>0</v>
      </c>
      <c r="R60" s="153">
        <f t="shared" si="12"/>
        <v>0</v>
      </c>
      <c r="S60" s="153">
        <f t="shared" si="12"/>
        <v>0</v>
      </c>
      <c r="T60" s="153">
        <f t="shared" si="12"/>
        <v>0</v>
      </c>
      <c r="U60" s="153">
        <f t="shared" si="12"/>
        <v>0</v>
      </c>
      <c r="V60" s="153">
        <f t="shared" si="12"/>
        <v>0</v>
      </c>
      <c r="W60" s="153">
        <f t="shared" si="12"/>
        <v>0</v>
      </c>
      <c r="X60" s="153">
        <f t="shared" si="12"/>
        <v>0</v>
      </c>
      <c r="Y60" s="153">
        <f t="shared" si="12"/>
        <v>0</v>
      </c>
      <c r="Z60" s="153">
        <f t="shared" si="12"/>
        <v>0</v>
      </c>
      <c r="AA60" s="153">
        <f t="shared" si="12"/>
        <v>0</v>
      </c>
      <c r="AB60" s="222">
        <f t="shared" si="2"/>
        <v>0</v>
      </c>
      <c r="AC60" s="232">
        <f t="shared" si="3"/>
        <v>0</v>
      </c>
    </row>
    <row r="61" spans="2:29" ht="13.5" thickTop="1">
      <c r="B61" s="150"/>
      <c r="E61" s="152"/>
      <c r="F61" s="152"/>
      <c r="K61" s="152"/>
      <c r="M61" s="150"/>
      <c r="N61" s="229">
        <f t="shared" ref="N61:V61" si="13">N58-N49</f>
        <v>0</v>
      </c>
      <c r="O61" s="229">
        <f t="shared" si="13"/>
        <v>0</v>
      </c>
      <c r="P61" s="229">
        <f t="shared" si="13"/>
        <v>0</v>
      </c>
      <c r="Q61" s="229">
        <f t="shared" si="13"/>
        <v>0</v>
      </c>
      <c r="R61" s="229">
        <f t="shared" si="13"/>
        <v>0</v>
      </c>
      <c r="S61" s="229">
        <f t="shared" si="13"/>
        <v>0</v>
      </c>
      <c r="T61" s="229">
        <f t="shared" si="13"/>
        <v>0</v>
      </c>
      <c r="U61" s="229">
        <f t="shared" si="13"/>
        <v>0</v>
      </c>
      <c r="V61" s="229">
        <f t="shared" si="13"/>
        <v>0</v>
      </c>
      <c r="W61" s="229">
        <f>W58-W49</f>
        <v>0</v>
      </c>
      <c r="X61" s="229">
        <f t="shared" ref="X61:AB61" si="14">X58-X49</f>
        <v>0</v>
      </c>
      <c r="Y61" s="229">
        <f t="shared" si="14"/>
        <v>0</v>
      </c>
      <c r="Z61" s="229">
        <f t="shared" si="14"/>
        <v>0</v>
      </c>
      <c r="AA61" s="228" t="s">
        <v>108</v>
      </c>
      <c r="AB61" s="229">
        <f t="shared" si="14"/>
        <v>0</v>
      </c>
    </row>
    <row r="62" spans="2:29">
      <c r="B62" s="150"/>
      <c r="M62" s="150"/>
      <c r="N62" s="150"/>
      <c r="O62" s="150"/>
      <c r="P62" s="150"/>
      <c r="Q62" s="150"/>
      <c r="R62" s="150"/>
      <c r="S62" s="150"/>
      <c r="T62" s="150"/>
      <c r="U62" s="150"/>
      <c r="V62" s="150"/>
    </row>
    <row r="63" spans="2:29">
      <c r="B63" s="150"/>
      <c r="M63" s="150"/>
      <c r="N63" s="150"/>
      <c r="O63" s="150"/>
      <c r="P63" s="150"/>
      <c r="Q63" s="150"/>
      <c r="R63" s="150"/>
      <c r="S63" s="150"/>
      <c r="T63" s="150"/>
      <c r="U63" s="150"/>
      <c r="V63" s="150"/>
    </row>
    <row r="64" spans="2:29">
      <c r="B64" s="150"/>
      <c r="M64" s="150"/>
      <c r="N64" s="150"/>
      <c r="O64" s="150"/>
      <c r="P64" s="150"/>
      <c r="Q64" s="150"/>
      <c r="R64" s="150"/>
      <c r="S64" s="150"/>
      <c r="T64" s="150"/>
      <c r="U64" s="150"/>
      <c r="V64" s="150"/>
    </row>
    <row r="65" spans="2:22">
      <c r="B65" s="150"/>
      <c r="C65" s="151"/>
      <c r="D65" s="151"/>
      <c r="E65" s="151"/>
      <c r="F65" s="151"/>
      <c r="G65" s="151"/>
      <c r="H65" s="151"/>
      <c r="I65" s="151"/>
      <c r="J65" s="151"/>
      <c r="K65" s="151"/>
      <c r="M65" s="150"/>
      <c r="N65" s="150"/>
      <c r="O65" s="150"/>
      <c r="P65" s="150"/>
      <c r="Q65" s="150"/>
      <c r="R65" s="150"/>
      <c r="S65" s="150"/>
      <c r="T65" s="150"/>
      <c r="U65" s="150"/>
      <c r="V65" s="150"/>
    </row>
    <row r="66" spans="2:22">
      <c r="M66" s="150"/>
      <c r="N66" s="150"/>
      <c r="O66" s="150"/>
      <c r="P66" s="150"/>
      <c r="Q66" s="150"/>
      <c r="R66" s="150"/>
      <c r="S66" s="150"/>
      <c r="T66" s="150"/>
      <c r="U66" s="150"/>
      <c r="V66" s="150"/>
    </row>
    <row r="67" spans="2:22">
      <c r="M67" s="150"/>
      <c r="N67" s="150"/>
      <c r="O67" s="150"/>
      <c r="P67" s="150"/>
      <c r="Q67" s="150"/>
      <c r="R67" s="150"/>
      <c r="S67" s="150"/>
      <c r="T67" s="150"/>
      <c r="U67" s="150"/>
      <c r="V67" s="150"/>
    </row>
    <row r="68" spans="2:22">
      <c r="M68" s="150"/>
      <c r="N68" s="150"/>
      <c r="O68" s="150"/>
      <c r="P68" s="150"/>
      <c r="Q68" s="150"/>
      <c r="R68" s="150"/>
      <c r="S68" s="150"/>
      <c r="T68" s="150"/>
      <c r="U68" s="150"/>
      <c r="V68" s="150"/>
    </row>
  </sheetData>
  <protectedRanges>
    <protectedRange sqref="C40:C57" name="Range1_1"/>
  </protectedRanges>
  <mergeCells count="12">
    <mergeCell ref="A9:B9"/>
    <mergeCell ref="A10:B10"/>
    <mergeCell ref="A11:B11"/>
    <mergeCell ref="A12:B12"/>
    <mergeCell ref="A13:B13"/>
    <mergeCell ref="A14:B14"/>
    <mergeCell ref="A2:B2"/>
    <mergeCell ref="A3:B3"/>
    <mergeCell ref="A4:B4"/>
    <mergeCell ref="A5:B5"/>
    <mergeCell ref="A6:B6"/>
    <mergeCell ref="A7:B7"/>
  </mergeCells>
  <pageMargins left="0" right="0" top="0" bottom="0" header="0" footer="0"/>
  <pageSetup paperSize="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7EBA-8D69-4D3C-B0DD-4B4BF4591E42}">
  <sheetPr>
    <tabColor theme="7"/>
    <pageSetUpPr fitToPage="1"/>
  </sheetPr>
  <dimension ref="A2:AF68"/>
  <sheetViews>
    <sheetView topLeftCell="D11" zoomScale="80" zoomScaleNormal="80" workbookViewId="0">
      <selection activeCell="I11" sqref="I1:J1048576"/>
    </sheetView>
  </sheetViews>
  <sheetFormatPr defaultColWidth="10.140625" defaultRowHeight="12.75" outlineLevelCol="1"/>
  <cols>
    <col min="1" max="1" width="8.42578125" style="149" customWidth="1"/>
    <col min="2" max="2" width="11.140625" style="149" customWidth="1"/>
    <col min="3" max="3" width="17.140625" style="149" customWidth="1"/>
    <col min="4" max="4" width="15.7109375" style="149" customWidth="1"/>
    <col min="5" max="5" width="9.42578125" style="149" customWidth="1"/>
    <col min="6" max="6" width="13.85546875" style="149" hidden="1" customWidth="1"/>
    <col min="7" max="7" width="12.7109375" style="149" hidden="1" customWidth="1"/>
    <col min="8" max="8" width="12.7109375" style="149" customWidth="1"/>
    <col min="9" max="10" width="12.7109375" style="149" hidden="1" customWidth="1"/>
    <col min="11" max="11" width="12.7109375" style="149" customWidth="1"/>
    <col min="12" max="12" width="3.85546875" style="149" customWidth="1"/>
    <col min="13" max="13" width="10.140625" style="149"/>
    <col min="14" max="22" width="9.140625" style="149" customWidth="1"/>
    <col min="23" max="24" width="12.85546875" style="149" customWidth="1" outlineLevel="1"/>
    <col min="25" max="26" width="15.140625" style="149" customWidth="1" outlineLevel="1"/>
    <col min="27" max="27" width="12.85546875" style="149" customWidth="1"/>
    <col min="28" max="28" width="13.7109375" style="215" customWidth="1"/>
    <col min="29" max="29" width="11.85546875" style="149" customWidth="1"/>
    <col min="30" max="16384" width="10.140625" style="149"/>
  </cols>
  <sheetData>
    <row r="2" spans="1:28" ht="14.25">
      <c r="A2" s="253" t="s">
        <v>85</v>
      </c>
      <c r="B2" s="253"/>
      <c r="C2" s="213"/>
      <c r="D2" s="206"/>
      <c r="E2" s="206"/>
      <c r="F2" s="206"/>
      <c r="G2" s="206"/>
      <c r="H2" s="206"/>
      <c r="I2" s="206"/>
      <c r="J2" s="206"/>
      <c r="K2" s="206"/>
      <c r="L2" s="206"/>
    </row>
    <row r="3" spans="1:28" ht="14.25">
      <c r="A3" s="253" t="s">
        <v>103</v>
      </c>
      <c r="B3" s="253"/>
      <c r="C3" s="245"/>
      <c r="D3" s="206"/>
      <c r="E3" s="206"/>
      <c r="F3" s="206"/>
      <c r="G3" s="206"/>
      <c r="H3" s="206"/>
      <c r="I3" s="206"/>
      <c r="J3" s="206"/>
      <c r="K3" s="206"/>
      <c r="L3" s="206"/>
    </row>
    <row r="4" spans="1:28" ht="15">
      <c r="A4" s="253" t="s">
        <v>102</v>
      </c>
      <c r="B4" s="253"/>
      <c r="C4" s="212"/>
      <c r="D4" s="211"/>
      <c r="E4" s="211"/>
      <c r="F4" s="211"/>
      <c r="G4" s="211"/>
      <c r="H4" s="211"/>
      <c r="I4" s="211"/>
      <c r="J4" s="211"/>
      <c r="K4" s="211"/>
      <c r="L4" s="211"/>
      <c r="W4" s="211"/>
      <c r="X4" s="211"/>
      <c r="Y4" s="211"/>
      <c r="Z4" s="211"/>
      <c r="AA4" s="211"/>
      <c r="AB4" s="216"/>
    </row>
    <row r="5" spans="1:28" ht="15">
      <c r="A5" s="253" t="s">
        <v>101</v>
      </c>
      <c r="B5" s="253"/>
      <c r="C5" s="212"/>
      <c r="D5" s="206"/>
      <c r="E5" s="206"/>
      <c r="F5" s="206"/>
      <c r="G5" s="206"/>
      <c r="H5" s="206"/>
      <c r="I5" s="206"/>
      <c r="J5" s="206"/>
      <c r="K5" s="206"/>
      <c r="L5" s="206"/>
    </row>
    <row r="6" spans="1:28" ht="15">
      <c r="A6" s="253" t="s">
        <v>104</v>
      </c>
      <c r="B6" s="253"/>
      <c r="C6" s="212"/>
      <c r="D6" s="206"/>
      <c r="E6" s="206"/>
      <c r="F6" s="206"/>
      <c r="G6" s="206"/>
      <c r="H6" s="206"/>
      <c r="I6" s="206"/>
      <c r="J6" s="206"/>
      <c r="K6" s="206"/>
      <c r="L6" s="206"/>
    </row>
    <row r="7" spans="1:28" ht="15">
      <c r="A7" s="253" t="s">
        <v>100</v>
      </c>
      <c r="B7" s="253"/>
      <c r="C7" s="212"/>
      <c r="D7" s="206"/>
      <c r="E7" s="206"/>
      <c r="F7" s="206"/>
      <c r="G7" s="206"/>
      <c r="H7" s="206"/>
      <c r="I7" s="206"/>
      <c r="J7" s="206"/>
      <c r="K7" s="206"/>
      <c r="L7" s="206"/>
    </row>
    <row r="8" spans="1:28">
      <c r="A8" s="247"/>
      <c r="B8" s="247"/>
      <c r="C8" s="223" t="s">
        <v>131</v>
      </c>
      <c r="D8" s="203" t="s">
        <v>99</v>
      </c>
      <c r="E8" s="206"/>
      <c r="F8" s="206"/>
      <c r="G8" s="206"/>
      <c r="H8" s="206"/>
      <c r="I8" s="206"/>
      <c r="J8" s="206"/>
      <c r="K8" s="206"/>
      <c r="L8" s="206"/>
    </row>
    <row r="9" spans="1:28">
      <c r="A9" s="253" t="s">
        <v>105</v>
      </c>
      <c r="B9" s="253"/>
      <c r="C9" s="242"/>
      <c r="D9" s="242"/>
      <c r="E9" s="210"/>
      <c r="F9" s="206"/>
      <c r="G9" s="206"/>
      <c r="H9" s="206"/>
      <c r="I9" s="206"/>
      <c r="J9" s="206"/>
      <c r="K9" s="206"/>
      <c r="L9" s="206"/>
    </row>
    <row r="10" spans="1:28">
      <c r="A10" s="253" t="s">
        <v>106</v>
      </c>
      <c r="B10" s="253"/>
      <c r="C10" s="242"/>
      <c r="D10" s="242"/>
      <c r="E10" s="209"/>
      <c r="G10" s="208"/>
      <c r="H10" s="208"/>
      <c r="I10" s="208"/>
      <c r="J10" s="208"/>
      <c r="K10" s="208"/>
      <c r="L10" s="206"/>
    </row>
    <row r="11" spans="1:28">
      <c r="A11" s="253" t="s">
        <v>98</v>
      </c>
      <c r="B11" s="253"/>
      <c r="C11" s="207"/>
      <c r="L11" s="206"/>
    </row>
    <row r="12" spans="1:28">
      <c r="A12" s="253" t="s">
        <v>97</v>
      </c>
      <c r="B12" s="253"/>
    </row>
    <row r="13" spans="1:28">
      <c r="A13" s="253" t="s">
        <v>96</v>
      </c>
      <c r="B13" s="253"/>
      <c r="C13" s="205"/>
      <c r="D13" s="203"/>
      <c r="E13" s="203"/>
      <c r="F13" s="235"/>
      <c r="M13" s="150"/>
      <c r="N13" s="150"/>
      <c r="O13" s="150"/>
      <c r="P13" s="150"/>
      <c r="Q13" s="150"/>
      <c r="R13" s="150"/>
      <c r="S13" s="150"/>
      <c r="T13" s="150"/>
      <c r="U13" s="150"/>
      <c r="V13" s="150"/>
    </row>
    <row r="14" spans="1:28">
      <c r="A14" s="253" t="s">
        <v>95</v>
      </c>
      <c r="B14" s="253"/>
      <c r="C14" s="205"/>
      <c r="D14" s="203"/>
      <c r="E14" s="203"/>
      <c r="M14" s="150"/>
      <c r="N14" s="150"/>
      <c r="O14" s="150"/>
      <c r="P14" s="150"/>
      <c r="Q14" s="150"/>
      <c r="R14" s="150"/>
      <c r="S14" s="150"/>
      <c r="T14" s="150"/>
      <c r="U14" s="150"/>
      <c r="V14" s="150"/>
    </row>
    <row r="15" spans="1:28">
      <c r="B15" s="203"/>
      <c r="M15" s="150"/>
      <c r="N15" s="150"/>
      <c r="O15" s="150"/>
      <c r="P15" s="150"/>
      <c r="Q15" s="150"/>
      <c r="R15" s="150"/>
      <c r="S15" s="150"/>
      <c r="T15" s="150"/>
      <c r="U15" s="150"/>
      <c r="V15" s="150"/>
    </row>
    <row r="16" spans="1:28">
      <c r="C16" s="203" t="s">
        <v>79</v>
      </c>
      <c r="D16" s="243"/>
      <c r="E16" s="243"/>
      <c r="F16" s="243"/>
      <c r="G16" s="204"/>
      <c r="H16" s="204"/>
      <c r="I16" s="204"/>
      <c r="J16" s="204"/>
      <c r="K16" s="203" t="s">
        <v>94</v>
      </c>
      <c r="L16" s="194"/>
      <c r="M16" s="154"/>
      <c r="N16" s="154"/>
      <c r="O16" s="154"/>
      <c r="P16" s="154"/>
      <c r="Q16" s="154"/>
      <c r="R16" s="154"/>
      <c r="S16" s="154"/>
      <c r="T16" s="154"/>
      <c r="U16" s="154"/>
      <c r="V16" s="154"/>
      <c r="W16" s="202"/>
      <c r="X16" s="202"/>
      <c r="Y16" s="202"/>
      <c r="Z16" s="202"/>
      <c r="AA16" s="202" t="s">
        <v>93</v>
      </c>
      <c r="AB16" s="217"/>
    </row>
    <row r="17" spans="2:32">
      <c r="C17" s="199" t="s">
        <v>92</v>
      </c>
      <c r="G17" s="193"/>
      <c r="H17" s="193"/>
      <c r="I17" s="193"/>
      <c r="J17" s="193"/>
      <c r="K17" s="198">
        <f>G17+F17</f>
        <v>0</v>
      </c>
      <c r="L17" s="201"/>
      <c r="M17" s="154">
        <v>4600</v>
      </c>
      <c r="N17" s="154"/>
      <c r="O17" s="154"/>
      <c r="P17" s="154"/>
      <c r="Q17" s="154"/>
      <c r="R17" s="154"/>
      <c r="S17" s="154"/>
      <c r="T17" s="154"/>
      <c r="U17" s="154"/>
      <c r="V17" s="154"/>
      <c r="W17" s="200">
        <f>F19</f>
        <v>0</v>
      </c>
      <c r="X17" s="200">
        <f>G19</f>
        <v>0</v>
      </c>
      <c r="Y17" s="200"/>
      <c r="Z17" s="200"/>
      <c r="AA17" s="200">
        <f>F60</f>
        <v>0</v>
      </c>
      <c r="AB17" s="218"/>
    </row>
    <row r="18" spans="2:32">
      <c r="C18" s="199" t="s">
        <v>91</v>
      </c>
      <c r="G18" s="193"/>
      <c r="H18" s="193"/>
      <c r="I18" s="193"/>
      <c r="J18" s="193"/>
      <c r="K18" s="198">
        <f>G18+F18</f>
        <v>0</v>
      </c>
      <c r="L18" s="194"/>
      <c r="M18" s="150"/>
      <c r="N18" s="150"/>
      <c r="O18" s="150"/>
      <c r="P18" s="150"/>
      <c r="Q18" s="150"/>
      <c r="R18" s="150"/>
      <c r="S18" s="150"/>
      <c r="T18" s="150"/>
      <c r="U18" s="150"/>
      <c r="V18" s="150"/>
      <c r="W18" s="193"/>
      <c r="X18" s="193"/>
      <c r="Y18" s="193"/>
      <c r="Z18" s="193"/>
      <c r="AA18" s="193"/>
    </row>
    <row r="19" spans="2:32">
      <c r="C19" s="197" t="s">
        <v>80</v>
      </c>
      <c r="D19" s="183"/>
      <c r="F19" s="183">
        <f>SUM(F17:F18)</f>
        <v>0</v>
      </c>
      <c r="G19" s="196"/>
      <c r="H19" s="196"/>
      <c r="I19" s="196"/>
      <c r="J19" s="196"/>
      <c r="K19" s="195">
        <f>SUM(K17:K18)</f>
        <v>0</v>
      </c>
      <c r="L19" s="194"/>
      <c r="M19" s="150"/>
      <c r="N19" s="150"/>
      <c r="O19" s="150"/>
      <c r="P19" s="150"/>
      <c r="Q19" s="150"/>
      <c r="R19" s="150"/>
      <c r="S19" s="150"/>
      <c r="T19" s="150"/>
      <c r="U19" s="150"/>
      <c r="V19" s="150"/>
      <c r="W19" s="193"/>
      <c r="X19" s="193"/>
      <c r="Y19" s="193"/>
      <c r="Z19" s="193"/>
      <c r="AA19" s="193"/>
    </row>
    <row r="20" spans="2:32" ht="13.5" thickBot="1">
      <c r="L20" s="194"/>
      <c r="M20" s="236" t="s">
        <v>115</v>
      </c>
      <c r="N20" s="150"/>
      <c r="O20" s="150"/>
      <c r="P20" s="150"/>
      <c r="Q20" s="150"/>
      <c r="R20" s="150"/>
      <c r="S20" s="150"/>
      <c r="T20" s="150"/>
      <c r="U20" s="150"/>
      <c r="V20" s="150"/>
      <c r="W20" s="193"/>
      <c r="X20" s="193"/>
      <c r="Y20" s="193"/>
      <c r="Z20" s="193"/>
      <c r="AA20" s="193"/>
      <c r="AB20" s="226" t="s">
        <v>111</v>
      </c>
    </row>
    <row r="21" spans="2:32" ht="26.25" thickBot="1">
      <c r="B21" s="192" t="s">
        <v>90</v>
      </c>
      <c r="C21" s="191" t="s">
        <v>89</v>
      </c>
      <c r="D21" s="190"/>
      <c r="E21" s="224" t="s">
        <v>109</v>
      </c>
      <c r="F21" s="189" t="s">
        <v>107</v>
      </c>
      <c r="G21" s="188" t="s">
        <v>116</v>
      </c>
      <c r="H21" s="188" t="s">
        <v>117</v>
      </c>
      <c r="I21" s="188" t="s">
        <v>140</v>
      </c>
      <c r="J21" s="188" t="s">
        <v>141</v>
      </c>
      <c r="K21" s="188" t="s">
        <v>88</v>
      </c>
      <c r="L21" s="187"/>
      <c r="M21" s="186" t="s">
        <v>87</v>
      </c>
      <c r="N21" s="225" t="s">
        <v>110</v>
      </c>
      <c r="O21" s="246">
        <v>42551</v>
      </c>
      <c r="P21" s="246">
        <v>42582</v>
      </c>
      <c r="Q21" s="246">
        <v>42613</v>
      </c>
      <c r="R21" s="246">
        <v>42643</v>
      </c>
      <c r="S21" s="246">
        <v>42674</v>
      </c>
      <c r="T21" s="246">
        <v>42704</v>
      </c>
      <c r="U21" s="246">
        <v>42735</v>
      </c>
      <c r="V21" s="246">
        <v>42766</v>
      </c>
      <c r="W21" s="246">
        <v>42794</v>
      </c>
      <c r="X21" s="246">
        <v>42825</v>
      </c>
      <c r="Y21" s="246">
        <v>42855</v>
      </c>
      <c r="Z21" s="246">
        <v>42886</v>
      </c>
      <c r="AA21" s="185" t="s">
        <v>86</v>
      </c>
      <c r="AB21" s="214" t="s">
        <v>112</v>
      </c>
      <c r="AC21" s="233" t="s">
        <v>113</v>
      </c>
      <c r="AD21" s="184"/>
      <c r="AE21" s="184"/>
      <c r="AF21" s="184"/>
    </row>
    <row r="22" spans="2:32">
      <c r="B22" s="175">
        <v>5010</v>
      </c>
      <c r="D22" s="149" t="s">
        <v>132</v>
      </c>
      <c r="E22" s="244"/>
      <c r="F22" s="173">
        <f>'Year 1'!F22</f>
        <v>0</v>
      </c>
      <c r="G22" s="240">
        <f>'Year 2'!G22</f>
        <v>0</v>
      </c>
      <c r="H22" s="240">
        <v>0</v>
      </c>
      <c r="I22" s="240">
        <v>0</v>
      </c>
      <c r="J22" s="240">
        <v>0</v>
      </c>
      <c r="K22" s="152">
        <f>SUM(F22:J22)</f>
        <v>0</v>
      </c>
      <c r="L22" s="177"/>
      <c r="M22" s="175">
        <v>5010</v>
      </c>
      <c r="N22" s="154"/>
      <c r="O22" s="154"/>
      <c r="P22" s="154"/>
      <c r="Q22" s="154"/>
      <c r="R22" s="154"/>
      <c r="S22" s="154"/>
      <c r="T22" s="154"/>
      <c r="U22" s="154"/>
      <c r="V22" s="154"/>
      <c r="W22" s="154"/>
      <c r="X22" s="154"/>
      <c r="Y22" s="154"/>
      <c r="Z22" s="154"/>
      <c r="AA22" s="160">
        <f>SUM(W22:Z22)</f>
        <v>0</v>
      </c>
      <c r="AB22" s="227">
        <f>SUM(N22:Z22)</f>
        <v>0</v>
      </c>
      <c r="AC22" s="230">
        <f>K22-AB22</f>
        <v>0</v>
      </c>
      <c r="AD22" s="184"/>
      <c r="AE22" s="184"/>
      <c r="AF22" s="184"/>
    </row>
    <row r="23" spans="2:32">
      <c r="B23" s="175">
        <v>5010</v>
      </c>
      <c r="D23" s="149" t="s">
        <v>132</v>
      </c>
      <c r="E23" s="244"/>
      <c r="F23" s="173">
        <f>'Year 1'!F23</f>
        <v>0</v>
      </c>
      <c r="G23" s="240">
        <f>'Year 2'!G23</f>
        <v>0</v>
      </c>
      <c r="H23" s="240">
        <v>0</v>
      </c>
      <c r="I23" s="240">
        <v>0</v>
      </c>
      <c r="J23" s="240">
        <v>0</v>
      </c>
      <c r="K23" s="152">
        <f t="shared" ref="K23:K30" si="0">SUM(F23:J23)</f>
        <v>0</v>
      </c>
      <c r="L23" s="177"/>
      <c r="M23" s="175">
        <v>5010</v>
      </c>
      <c r="N23" s="154"/>
      <c r="O23" s="154"/>
      <c r="P23" s="154"/>
      <c r="Q23" s="154"/>
      <c r="R23" s="154"/>
      <c r="S23" s="154"/>
      <c r="T23" s="154"/>
      <c r="U23" s="154"/>
      <c r="V23" s="154"/>
      <c r="W23" s="154"/>
      <c r="X23" s="154"/>
      <c r="Y23" s="154"/>
      <c r="Z23" s="154"/>
      <c r="AA23" s="160">
        <f t="shared" ref="AA23:AA57" si="1">SUM(W23:Z23)</f>
        <v>0</v>
      </c>
      <c r="AB23" s="227">
        <f t="shared" ref="AB23:AB60" si="2">SUM(N23:Z23)</f>
        <v>0</v>
      </c>
      <c r="AC23" s="230">
        <f t="shared" ref="AC23:AC60" si="3">K23-AB23</f>
        <v>0</v>
      </c>
      <c r="AD23" s="184"/>
      <c r="AE23" s="184"/>
      <c r="AF23" s="184"/>
    </row>
    <row r="24" spans="2:32">
      <c r="B24" s="175">
        <v>5010</v>
      </c>
      <c r="D24" s="149" t="s">
        <v>133</v>
      </c>
      <c r="E24" s="244"/>
      <c r="F24" s="173">
        <f>'Year 1'!F24</f>
        <v>0</v>
      </c>
      <c r="G24" s="240">
        <f>'Year 2'!G24</f>
        <v>0</v>
      </c>
      <c r="H24" s="240"/>
      <c r="I24" s="240"/>
      <c r="J24" s="240"/>
      <c r="K24" s="152">
        <f t="shared" si="0"/>
        <v>0</v>
      </c>
      <c r="L24" s="177"/>
      <c r="M24" s="175"/>
      <c r="N24" s="154"/>
      <c r="O24" s="154"/>
      <c r="P24" s="154"/>
      <c r="Q24" s="154"/>
      <c r="R24" s="154"/>
      <c r="S24" s="154"/>
      <c r="T24" s="154"/>
      <c r="U24" s="154"/>
      <c r="V24" s="154"/>
      <c r="W24" s="154"/>
      <c r="X24" s="154"/>
      <c r="Y24" s="154"/>
      <c r="Z24" s="154"/>
      <c r="AA24" s="160"/>
      <c r="AB24" s="227">
        <f t="shared" si="2"/>
        <v>0</v>
      </c>
      <c r="AC24" s="230">
        <f t="shared" si="3"/>
        <v>0</v>
      </c>
      <c r="AD24" s="184"/>
      <c r="AE24" s="184"/>
      <c r="AF24" s="184"/>
    </row>
    <row r="25" spans="2:32">
      <c r="B25" s="175">
        <v>5010</v>
      </c>
      <c r="D25" s="149" t="s">
        <v>134</v>
      </c>
      <c r="E25" s="244"/>
      <c r="F25" s="173">
        <f>'Year 1'!F25</f>
        <v>0</v>
      </c>
      <c r="G25" s="240">
        <f>'Year 2'!G25</f>
        <v>0</v>
      </c>
      <c r="H25" s="240">
        <v>0</v>
      </c>
      <c r="I25" s="240">
        <v>0</v>
      </c>
      <c r="J25" s="240">
        <v>0</v>
      </c>
      <c r="K25" s="152">
        <f t="shared" si="0"/>
        <v>0</v>
      </c>
      <c r="L25" s="177"/>
      <c r="M25" s="175">
        <v>5010</v>
      </c>
      <c r="N25" s="154"/>
      <c r="O25" s="154"/>
      <c r="P25" s="154"/>
      <c r="Q25" s="154"/>
      <c r="R25" s="154"/>
      <c r="S25" s="154"/>
      <c r="T25" s="154"/>
      <c r="U25" s="154"/>
      <c r="V25" s="154"/>
      <c r="W25" s="154"/>
      <c r="X25" s="154"/>
      <c r="Y25" s="154"/>
      <c r="Z25" s="154"/>
      <c r="AA25" s="160">
        <f t="shared" si="1"/>
        <v>0</v>
      </c>
      <c r="AB25" s="227">
        <f t="shared" si="2"/>
        <v>0</v>
      </c>
      <c r="AC25" s="230">
        <f t="shared" si="3"/>
        <v>0</v>
      </c>
      <c r="AD25" s="184"/>
      <c r="AE25" s="184"/>
      <c r="AF25" s="184"/>
    </row>
    <row r="26" spans="2:32">
      <c r="B26" s="175">
        <v>5101</v>
      </c>
      <c r="D26" s="149" t="s">
        <v>135</v>
      </c>
      <c r="E26" s="244"/>
      <c r="F26" s="173">
        <f>'Year 1'!F26</f>
        <v>0</v>
      </c>
      <c r="G26" s="240">
        <f>'Year 2'!G26</f>
        <v>0</v>
      </c>
      <c r="H26" s="240">
        <v>0</v>
      </c>
      <c r="I26" s="240">
        <v>0</v>
      </c>
      <c r="J26" s="240">
        <v>0</v>
      </c>
      <c r="K26" s="152">
        <f t="shared" si="0"/>
        <v>0</v>
      </c>
      <c r="L26" s="177"/>
      <c r="M26" s="175">
        <v>5101</v>
      </c>
      <c r="N26" s="154"/>
      <c r="O26" s="154"/>
      <c r="P26" s="154"/>
      <c r="Q26" s="154"/>
      <c r="R26" s="154"/>
      <c r="S26" s="154"/>
      <c r="T26" s="154"/>
      <c r="U26" s="154"/>
      <c r="V26" s="154"/>
      <c r="W26" s="154"/>
      <c r="X26" s="154"/>
      <c r="Y26" s="154"/>
      <c r="Z26" s="154"/>
      <c r="AA26" s="160">
        <f t="shared" si="1"/>
        <v>0</v>
      </c>
      <c r="AB26" s="227">
        <f t="shared" si="2"/>
        <v>0</v>
      </c>
      <c r="AC26" s="230">
        <f t="shared" si="3"/>
        <v>0</v>
      </c>
      <c r="AD26" s="184"/>
      <c r="AE26" s="184"/>
      <c r="AF26" s="184"/>
    </row>
    <row r="27" spans="2:32">
      <c r="B27" s="175">
        <v>5101</v>
      </c>
      <c r="D27" s="149" t="s">
        <v>136</v>
      </c>
      <c r="E27" s="244"/>
      <c r="F27" s="173">
        <f>'Year 1'!F27</f>
        <v>0</v>
      </c>
      <c r="G27" s="240">
        <f>'Year 2'!G27</f>
        <v>0</v>
      </c>
      <c r="H27" s="240">
        <v>0</v>
      </c>
      <c r="I27" s="240">
        <v>0</v>
      </c>
      <c r="J27" s="240">
        <v>0</v>
      </c>
      <c r="K27" s="152">
        <f t="shared" si="0"/>
        <v>0</v>
      </c>
      <c r="L27" s="177"/>
      <c r="M27" s="175">
        <v>5101</v>
      </c>
      <c r="N27" s="154"/>
      <c r="O27" s="154"/>
      <c r="P27" s="154"/>
      <c r="Q27" s="154"/>
      <c r="R27" s="154"/>
      <c r="S27" s="154"/>
      <c r="T27" s="154"/>
      <c r="U27" s="154"/>
      <c r="V27" s="154"/>
      <c r="W27" s="154"/>
      <c r="X27" s="154"/>
      <c r="Y27" s="154"/>
      <c r="Z27" s="154"/>
      <c r="AA27" s="160">
        <f t="shared" si="1"/>
        <v>0</v>
      </c>
      <c r="AB27" s="227">
        <f t="shared" si="2"/>
        <v>0</v>
      </c>
      <c r="AC27" s="230">
        <f t="shared" si="3"/>
        <v>0</v>
      </c>
    </row>
    <row r="28" spans="2:32">
      <c r="B28" s="175">
        <v>5100</v>
      </c>
      <c r="D28" s="149" t="s">
        <v>134</v>
      </c>
      <c r="E28" s="244"/>
      <c r="F28" s="173">
        <f>'Year 1'!F28</f>
        <v>0</v>
      </c>
      <c r="G28" s="240">
        <f>'Year 2'!G28</f>
        <v>0</v>
      </c>
      <c r="H28" s="240">
        <v>0</v>
      </c>
      <c r="I28" s="240">
        <v>0</v>
      </c>
      <c r="J28" s="240">
        <v>0</v>
      </c>
      <c r="K28" s="152">
        <f t="shared" si="0"/>
        <v>0</v>
      </c>
      <c r="L28" s="177"/>
      <c r="M28" s="175">
        <v>5101</v>
      </c>
      <c r="N28" s="154"/>
      <c r="O28" s="154"/>
      <c r="P28" s="154"/>
      <c r="Q28" s="154"/>
      <c r="R28" s="154"/>
      <c r="S28" s="154"/>
      <c r="T28" s="154"/>
      <c r="U28" s="154"/>
      <c r="V28" s="154"/>
      <c r="W28" s="154"/>
      <c r="X28" s="154"/>
      <c r="Y28" s="154"/>
      <c r="Z28" s="154"/>
      <c r="AA28" s="160">
        <f t="shared" si="1"/>
        <v>0</v>
      </c>
      <c r="AB28" s="227">
        <f t="shared" si="2"/>
        <v>0</v>
      </c>
      <c r="AC28" s="230">
        <f t="shared" si="3"/>
        <v>0</v>
      </c>
    </row>
    <row r="29" spans="2:32">
      <c r="B29" s="175"/>
      <c r="E29" s="151"/>
      <c r="F29" s="173">
        <f>'Year 1'!F29</f>
        <v>0</v>
      </c>
      <c r="G29" s="240">
        <f>'Year 2'!G29</f>
        <v>0</v>
      </c>
      <c r="H29" s="240">
        <v>0</v>
      </c>
      <c r="I29" s="240">
        <v>0</v>
      </c>
      <c r="J29" s="240">
        <v>0</v>
      </c>
      <c r="K29" s="152">
        <f t="shared" si="0"/>
        <v>0</v>
      </c>
      <c r="L29" s="177"/>
      <c r="M29" s="175">
        <v>5101</v>
      </c>
      <c r="N29" s="154"/>
      <c r="O29" s="154"/>
      <c r="P29" s="154"/>
      <c r="Q29" s="154"/>
      <c r="R29" s="154"/>
      <c r="S29" s="154"/>
      <c r="T29" s="154"/>
      <c r="U29" s="154"/>
      <c r="V29" s="154"/>
      <c r="W29" s="154"/>
      <c r="X29" s="154"/>
      <c r="Y29" s="154"/>
      <c r="Z29" s="154"/>
      <c r="AA29" s="160">
        <f t="shared" si="1"/>
        <v>0</v>
      </c>
      <c r="AB29" s="227">
        <f t="shared" si="2"/>
        <v>0</v>
      </c>
      <c r="AC29" s="230">
        <f t="shared" si="3"/>
        <v>0</v>
      </c>
    </row>
    <row r="30" spans="2:32">
      <c r="B30" s="175"/>
      <c r="E30" s="151"/>
      <c r="F30" s="173">
        <f>'Year 1'!F30</f>
        <v>0</v>
      </c>
      <c r="G30" s="240">
        <f>'Year 2'!G30</f>
        <v>0</v>
      </c>
      <c r="H30" s="240">
        <v>0</v>
      </c>
      <c r="I30" s="240">
        <v>0</v>
      </c>
      <c r="J30" s="240">
        <v>0</v>
      </c>
      <c r="K30" s="152">
        <f t="shared" si="0"/>
        <v>0</v>
      </c>
      <c r="L30" s="177"/>
      <c r="M30" s="175">
        <v>5101</v>
      </c>
      <c r="N30" s="154"/>
      <c r="O30" s="154"/>
      <c r="P30" s="154"/>
      <c r="Q30" s="154"/>
      <c r="R30" s="154"/>
      <c r="S30" s="154"/>
      <c r="T30" s="154"/>
      <c r="U30" s="154"/>
      <c r="V30" s="154"/>
      <c r="W30" s="154"/>
      <c r="X30" s="154"/>
      <c r="Y30" s="154"/>
      <c r="Z30" s="154"/>
      <c r="AA30" s="160">
        <f t="shared" si="1"/>
        <v>0</v>
      </c>
      <c r="AB30" s="227">
        <f t="shared" si="2"/>
        <v>0</v>
      </c>
      <c r="AC30" s="230">
        <f t="shared" si="3"/>
        <v>0</v>
      </c>
    </row>
    <row r="31" spans="2:32">
      <c r="B31" s="175"/>
      <c r="E31" s="151"/>
      <c r="F31" s="173">
        <f>'Year 1'!F31</f>
        <v>0</v>
      </c>
      <c r="G31" s="240">
        <f>'Year 2'!G31</f>
        <v>0</v>
      </c>
      <c r="H31" s="240"/>
      <c r="I31" s="240"/>
      <c r="J31" s="240"/>
      <c r="K31" s="152">
        <f>SUM(F31:G31)</f>
        <v>0</v>
      </c>
      <c r="L31" s="177"/>
      <c r="M31" s="175"/>
      <c r="N31" s="154"/>
      <c r="O31" s="154"/>
      <c r="P31" s="154"/>
      <c r="Q31" s="154"/>
      <c r="R31" s="154"/>
      <c r="S31" s="154"/>
      <c r="T31" s="154"/>
      <c r="U31" s="154"/>
      <c r="V31" s="154"/>
      <c r="W31" s="154"/>
      <c r="X31" s="154"/>
      <c r="Y31" s="154"/>
      <c r="Z31" s="154"/>
      <c r="AA31" s="160">
        <f t="shared" si="1"/>
        <v>0</v>
      </c>
      <c r="AB31" s="227">
        <f t="shared" si="2"/>
        <v>0</v>
      </c>
      <c r="AC31" s="230">
        <f t="shared" si="3"/>
        <v>0</v>
      </c>
    </row>
    <row r="32" spans="2:32">
      <c r="B32" s="175"/>
      <c r="C32" s="183" t="s">
        <v>84</v>
      </c>
      <c r="D32" s="183"/>
      <c r="E32" s="182"/>
      <c r="F32" s="181">
        <f>'Year 1'!F32</f>
        <v>0</v>
      </c>
      <c r="G32" s="241">
        <f>'Year 2'!G32</f>
        <v>0</v>
      </c>
      <c r="H32" s="241">
        <f t="shared" ref="H32:I32" si="4">SUM(H22:H31)</f>
        <v>0</v>
      </c>
      <c r="I32" s="241">
        <f t="shared" si="4"/>
        <v>0</v>
      </c>
      <c r="J32" s="241">
        <f>SUM(J22:J30)</f>
        <v>0</v>
      </c>
      <c r="K32" s="180">
        <f>SUM(F32:J32)</f>
        <v>0</v>
      </c>
      <c r="L32" s="177"/>
      <c r="M32" s="175"/>
      <c r="N32" s="179">
        <f>SUM(N22:N31)</f>
        <v>0</v>
      </c>
      <c r="O32" s="179">
        <f>SUM(O22:O31)</f>
        <v>0</v>
      </c>
      <c r="P32" s="179"/>
      <c r="Q32" s="179"/>
      <c r="R32" s="179"/>
      <c r="S32" s="179"/>
      <c r="T32" s="179"/>
      <c r="U32" s="179"/>
      <c r="V32" s="179"/>
      <c r="W32" s="178">
        <f t="shared" ref="W32:AB32" si="5">SUM(W22:W31)</f>
        <v>0</v>
      </c>
      <c r="X32" s="178">
        <f t="shared" si="5"/>
        <v>0</v>
      </c>
      <c r="Y32" s="178">
        <f t="shared" si="5"/>
        <v>0</v>
      </c>
      <c r="Z32" s="178">
        <f t="shared" si="5"/>
        <v>0</v>
      </c>
      <c r="AA32" s="178">
        <f t="shared" si="5"/>
        <v>0</v>
      </c>
      <c r="AB32" s="220">
        <f t="shared" si="2"/>
        <v>0</v>
      </c>
      <c r="AC32" s="256">
        <f t="shared" si="3"/>
        <v>0</v>
      </c>
    </row>
    <row r="33" spans="2:29">
      <c r="B33" s="175">
        <v>5190</v>
      </c>
      <c r="C33" s="149" t="s">
        <v>142</v>
      </c>
      <c r="D33" s="254">
        <v>0.32600000000000001</v>
      </c>
      <c r="E33" s="151"/>
      <c r="F33" s="173">
        <f>'Year 1'!F33</f>
        <v>0</v>
      </c>
      <c r="G33" s="240">
        <f>'Year 2'!G33</f>
        <v>0</v>
      </c>
      <c r="H33" s="240">
        <v>0</v>
      </c>
      <c r="I33" s="240">
        <v>0</v>
      </c>
      <c r="J33" s="240">
        <v>0</v>
      </c>
      <c r="K33" s="152">
        <f>SUM(F33:J33)</f>
        <v>0</v>
      </c>
      <c r="L33" s="177"/>
      <c r="M33" s="175">
        <v>5190</v>
      </c>
      <c r="N33" s="154">
        <f>N32*D33</f>
        <v>0</v>
      </c>
      <c r="O33" s="154"/>
      <c r="P33" s="154"/>
      <c r="Q33" s="154"/>
      <c r="R33" s="154"/>
      <c r="S33" s="154"/>
      <c r="T33" s="154"/>
      <c r="U33" s="154"/>
      <c r="V33" s="154"/>
      <c r="W33" s="160"/>
      <c r="X33" s="160">
        <f>X32*31.8%</f>
        <v>0</v>
      </c>
      <c r="Y33" s="160"/>
      <c r="Z33" s="160"/>
      <c r="AA33" s="160">
        <f t="shared" si="1"/>
        <v>0</v>
      </c>
      <c r="AB33" s="221">
        <f t="shared" si="2"/>
        <v>0</v>
      </c>
      <c r="AC33" s="230">
        <f t="shared" si="3"/>
        <v>0</v>
      </c>
    </row>
    <row r="34" spans="2:29">
      <c r="B34" s="175">
        <v>5192</v>
      </c>
      <c r="C34" s="149" t="s">
        <v>9</v>
      </c>
      <c r="F34" s="173">
        <f>'Year 1'!F34</f>
        <v>0</v>
      </c>
      <c r="G34" s="240">
        <f>'Year 2'!G34</f>
        <v>0</v>
      </c>
      <c r="H34" s="240">
        <v>0</v>
      </c>
      <c r="I34" s="240">
        <v>0</v>
      </c>
      <c r="J34" s="240">
        <v>0</v>
      </c>
      <c r="K34" s="152">
        <f t="shared" ref="K34:K57" si="6">SUM(F34:J34)</f>
        <v>0</v>
      </c>
      <c r="L34" s="177"/>
      <c r="M34" s="175">
        <v>5192</v>
      </c>
      <c r="N34" s="154"/>
      <c r="O34" s="154"/>
      <c r="P34" s="154"/>
      <c r="Q34" s="154"/>
      <c r="R34" s="154"/>
      <c r="S34" s="154"/>
      <c r="T34" s="154"/>
      <c r="U34" s="154"/>
      <c r="V34" s="154"/>
      <c r="W34" s="160"/>
      <c r="X34" s="160"/>
      <c r="Y34" s="160"/>
      <c r="Z34" s="160"/>
      <c r="AA34" s="160">
        <f t="shared" si="1"/>
        <v>0</v>
      </c>
      <c r="AB34" s="221">
        <f t="shared" si="2"/>
        <v>0</v>
      </c>
      <c r="AC34" s="230">
        <f t="shared" si="3"/>
        <v>0</v>
      </c>
    </row>
    <row r="35" spans="2:29">
      <c r="B35" s="175"/>
      <c r="F35" s="173">
        <f>'Year 1'!F35</f>
        <v>0</v>
      </c>
      <c r="G35" s="240">
        <f>'Year 2'!G35</f>
        <v>0</v>
      </c>
      <c r="H35" s="240">
        <v>0</v>
      </c>
      <c r="I35" s="240">
        <v>0</v>
      </c>
      <c r="J35" s="240">
        <v>0</v>
      </c>
      <c r="K35" s="152">
        <f t="shared" si="6"/>
        <v>0</v>
      </c>
      <c r="L35" s="177"/>
      <c r="M35" s="175"/>
      <c r="N35" s="154"/>
      <c r="O35" s="154"/>
      <c r="P35" s="154"/>
      <c r="Q35" s="154"/>
      <c r="R35" s="154"/>
      <c r="S35" s="154"/>
      <c r="T35" s="154"/>
      <c r="U35" s="154"/>
      <c r="V35" s="154"/>
      <c r="W35" s="160"/>
      <c r="X35" s="160"/>
      <c r="Y35" s="160"/>
      <c r="Z35" s="160"/>
      <c r="AA35" s="160">
        <f t="shared" si="1"/>
        <v>0</v>
      </c>
      <c r="AB35" s="219">
        <f t="shared" si="2"/>
        <v>0</v>
      </c>
      <c r="AC35" s="230">
        <f t="shared" si="3"/>
        <v>0</v>
      </c>
    </row>
    <row r="36" spans="2:29">
      <c r="B36" s="175">
        <v>5200</v>
      </c>
      <c r="C36" s="149" t="s">
        <v>118</v>
      </c>
      <c r="F36" s="173">
        <f>'Year 1'!F36</f>
        <v>0</v>
      </c>
      <c r="G36" s="240">
        <f>'Year 2'!G36</f>
        <v>0</v>
      </c>
      <c r="H36" s="240">
        <v>0</v>
      </c>
      <c r="I36" s="240">
        <v>0</v>
      </c>
      <c r="J36" s="240">
        <v>0</v>
      </c>
      <c r="K36" s="152">
        <f t="shared" si="6"/>
        <v>0</v>
      </c>
      <c r="L36" s="177"/>
      <c r="M36" s="175">
        <v>5200</v>
      </c>
      <c r="N36" s="154"/>
      <c r="O36" s="154"/>
      <c r="P36" s="154"/>
      <c r="Q36" s="154"/>
      <c r="R36" s="154"/>
      <c r="S36" s="154"/>
      <c r="T36" s="154"/>
      <c r="U36" s="154"/>
      <c r="V36" s="154"/>
      <c r="W36" s="160"/>
      <c r="X36" s="160"/>
      <c r="Y36" s="160"/>
      <c r="Z36" s="160"/>
      <c r="AA36" s="160">
        <f t="shared" si="1"/>
        <v>0</v>
      </c>
      <c r="AB36" s="219">
        <f t="shared" si="2"/>
        <v>0</v>
      </c>
      <c r="AC36" s="230">
        <f t="shared" si="3"/>
        <v>0</v>
      </c>
    </row>
    <row r="37" spans="2:29">
      <c r="B37" s="175">
        <v>5201</v>
      </c>
      <c r="C37" s="149" t="s">
        <v>119</v>
      </c>
      <c r="F37" s="173">
        <f>'Year 1'!F37</f>
        <v>0</v>
      </c>
      <c r="G37" s="240">
        <f>'Year 2'!G37</f>
        <v>0</v>
      </c>
      <c r="H37" s="240">
        <v>0</v>
      </c>
      <c r="I37" s="240">
        <v>0</v>
      </c>
      <c r="J37" s="240">
        <v>0</v>
      </c>
      <c r="K37" s="152">
        <f t="shared" si="6"/>
        <v>0</v>
      </c>
      <c r="L37" s="177"/>
      <c r="M37" s="175">
        <v>5201</v>
      </c>
      <c r="N37" s="154"/>
      <c r="O37" s="154"/>
      <c r="P37" s="154"/>
      <c r="Q37" s="154"/>
      <c r="R37" s="154"/>
      <c r="S37" s="154"/>
      <c r="T37" s="154"/>
      <c r="U37" s="154"/>
      <c r="V37" s="154"/>
      <c r="W37" s="160"/>
      <c r="X37" s="160"/>
      <c r="Y37" s="160"/>
      <c r="Z37" s="160"/>
      <c r="AA37" s="160">
        <f t="shared" si="1"/>
        <v>0</v>
      </c>
      <c r="AB37" s="219">
        <f t="shared" si="2"/>
        <v>0</v>
      </c>
      <c r="AC37" s="230">
        <f t="shared" si="3"/>
        <v>0</v>
      </c>
    </row>
    <row r="38" spans="2:29">
      <c r="B38" s="175"/>
      <c r="F38" s="173">
        <f>'Year 1'!F38</f>
        <v>0</v>
      </c>
      <c r="G38" s="240">
        <f>'Year 2'!G38</f>
        <v>0</v>
      </c>
      <c r="H38" s="240">
        <v>0</v>
      </c>
      <c r="I38" s="240">
        <v>0</v>
      </c>
      <c r="J38" s="240">
        <v>0</v>
      </c>
      <c r="K38" s="152">
        <f t="shared" si="6"/>
        <v>0</v>
      </c>
      <c r="L38" s="177"/>
      <c r="M38" s="175"/>
      <c r="N38" s="154"/>
      <c r="O38" s="154"/>
      <c r="P38" s="154"/>
      <c r="Q38" s="154"/>
      <c r="R38" s="154"/>
      <c r="S38" s="154"/>
      <c r="T38" s="154"/>
      <c r="U38" s="154"/>
      <c r="V38" s="154"/>
      <c r="W38" s="160"/>
      <c r="X38" s="160"/>
      <c r="Y38" s="160"/>
      <c r="Z38" s="160"/>
      <c r="AA38" s="160">
        <f t="shared" si="1"/>
        <v>0</v>
      </c>
      <c r="AB38" s="219">
        <f t="shared" si="2"/>
        <v>0</v>
      </c>
      <c r="AC38" s="230">
        <f t="shared" si="3"/>
        <v>0</v>
      </c>
    </row>
    <row r="39" spans="2:29">
      <c r="B39" s="175">
        <v>5228</v>
      </c>
      <c r="C39" s="149" t="s">
        <v>137</v>
      </c>
      <c r="F39" s="173">
        <f>'Year 1'!F39</f>
        <v>0</v>
      </c>
      <c r="G39" s="240">
        <f>'Year 2'!G39</f>
        <v>0</v>
      </c>
      <c r="H39" s="240">
        <v>0</v>
      </c>
      <c r="I39" s="240">
        <v>0</v>
      </c>
      <c r="J39" s="240">
        <v>0</v>
      </c>
      <c r="K39" s="152">
        <f t="shared" si="6"/>
        <v>0</v>
      </c>
      <c r="L39" s="177"/>
      <c r="M39" s="175">
        <v>5228</v>
      </c>
      <c r="N39" s="154"/>
      <c r="O39" s="154"/>
      <c r="P39" s="154"/>
      <c r="Q39" s="154"/>
      <c r="R39" s="154"/>
      <c r="S39" s="154"/>
      <c r="T39" s="154"/>
      <c r="U39" s="154"/>
      <c r="V39" s="154"/>
      <c r="W39" s="160"/>
      <c r="X39" s="160"/>
      <c r="Y39" s="160"/>
      <c r="Z39" s="160"/>
      <c r="AA39" s="160">
        <f t="shared" si="1"/>
        <v>0</v>
      </c>
      <c r="AB39" s="219">
        <f t="shared" si="2"/>
        <v>0</v>
      </c>
      <c r="AC39" s="230">
        <f t="shared" si="3"/>
        <v>0</v>
      </c>
    </row>
    <row r="40" spans="2:29">
      <c r="B40" s="175">
        <v>5223</v>
      </c>
      <c r="C40" s="149" t="s">
        <v>120</v>
      </c>
      <c r="F40" s="173">
        <f>'Year 1'!F40</f>
        <v>0</v>
      </c>
      <c r="G40" s="240">
        <f>'Year 2'!G40</f>
        <v>0</v>
      </c>
      <c r="H40" s="240">
        <v>0</v>
      </c>
      <c r="I40" s="240">
        <v>0</v>
      </c>
      <c r="J40" s="240">
        <v>0</v>
      </c>
      <c r="K40" s="152">
        <f t="shared" si="6"/>
        <v>0</v>
      </c>
      <c r="L40" s="177"/>
      <c r="M40" s="175">
        <v>5223</v>
      </c>
      <c r="N40" s="154"/>
      <c r="O40" s="154"/>
      <c r="P40" s="154"/>
      <c r="Q40" s="154"/>
      <c r="R40" s="154"/>
      <c r="S40" s="154"/>
      <c r="T40" s="154"/>
      <c r="U40" s="154"/>
      <c r="V40" s="154"/>
      <c r="W40" s="160"/>
      <c r="X40" s="160"/>
      <c r="Y40" s="160"/>
      <c r="Z40" s="160"/>
      <c r="AA40" s="160">
        <f t="shared" si="1"/>
        <v>0</v>
      </c>
      <c r="AB40" s="219">
        <f t="shared" si="2"/>
        <v>0</v>
      </c>
      <c r="AC40" s="230">
        <f t="shared" si="3"/>
        <v>0</v>
      </c>
    </row>
    <row r="41" spans="2:29">
      <c r="B41" s="175">
        <v>5249</v>
      </c>
      <c r="C41" s="149" t="s">
        <v>121</v>
      </c>
      <c r="F41" s="173">
        <f>'Year 1'!F41</f>
        <v>0</v>
      </c>
      <c r="G41" s="240">
        <f>'Year 2'!G41</f>
        <v>0</v>
      </c>
      <c r="H41" s="240">
        <v>0</v>
      </c>
      <c r="I41" s="240">
        <v>0</v>
      </c>
      <c r="J41" s="240">
        <v>0</v>
      </c>
      <c r="K41" s="152">
        <f t="shared" si="6"/>
        <v>0</v>
      </c>
      <c r="L41" s="172"/>
      <c r="M41" s="175">
        <v>5249</v>
      </c>
      <c r="N41" s="154"/>
      <c r="O41" s="154"/>
      <c r="P41" s="154"/>
      <c r="Q41" s="154"/>
      <c r="R41" s="154"/>
      <c r="S41" s="154"/>
      <c r="T41" s="154"/>
      <c r="U41" s="154"/>
      <c r="V41" s="154"/>
      <c r="W41" s="160"/>
      <c r="X41" s="160"/>
      <c r="Y41" s="160"/>
      <c r="Z41" s="160"/>
      <c r="AA41" s="160">
        <f t="shared" si="1"/>
        <v>0</v>
      </c>
      <c r="AB41" s="219">
        <f t="shared" si="2"/>
        <v>0</v>
      </c>
      <c r="AC41" s="230">
        <f t="shared" si="3"/>
        <v>0</v>
      </c>
    </row>
    <row r="42" spans="2:29">
      <c r="B42" s="175">
        <v>5269</v>
      </c>
      <c r="C42" s="149" t="s">
        <v>122</v>
      </c>
      <c r="F42" s="173">
        <f>'Year 1'!F42</f>
        <v>0</v>
      </c>
      <c r="G42" s="240">
        <f>'Year 2'!G42</f>
        <v>0</v>
      </c>
      <c r="H42" s="240">
        <v>0</v>
      </c>
      <c r="I42" s="240">
        <v>0</v>
      </c>
      <c r="J42" s="240">
        <v>0</v>
      </c>
      <c r="K42" s="152">
        <f t="shared" si="6"/>
        <v>0</v>
      </c>
      <c r="L42" s="177"/>
      <c r="M42" s="175">
        <v>5269</v>
      </c>
      <c r="N42" s="154"/>
      <c r="O42" s="154"/>
      <c r="P42" s="154"/>
      <c r="Q42" s="154"/>
      <c r="R42" s="154"/>
      <c r="S42" s="154"/>
      <c r="T42" s="154"/>
      <c r="U42" s="154"/>
      <c r="V42" s="154"/>
      <c r="W42" s="160"/>
      <c r="X42" s="160"/>
      <c r="Y42" s="160"/>
      <c r="Z42" s="160"/>
      <c r="AA42" s="160">
        <f t="shared" si="1"/>
        <v>0</v>
      </c>
      <c r="AB42" s="219">
        <f t="shared" si="2"/>
        <v>0</v>
      </c>
      <c r="AC42" s="230">
        <f t="shared" si="3"/>
        <v>0</v>
      </c>
    </row>
    <row r="43" spans="2:29">
      <c r="B43" s="175">
        <v>5270</v>
      </c>
      <c r="C43" s="149" t="s">
        <v>123</v>
      </c>
      <c r="F43" s="173">
        <f>'Year 1'!F43</f>
        <v>0</v>
      </c>
      <c r="G43" s="240">
        <f>'Year 2'!G43</f>
        <v>0</v>
      </c>
      <c r="H43" s="240">
        <v>0</v>
      </c>
      <c r="I43" s="240">
        <v>0</v>
      </c>
      <c r="J43" s="240">
        <v>0</v>
      </c>
      <c r="K43" s="152">
        <f t="shared" si="6"/>
        <v>0</v>
      </c>
      <c r="L43" s="172"/>
      <c r="M43" s="175">
        <v>5270</v>
      </c>
      <c r="N43" s="154"/>
      <c r="O43" s="154"/>
      <c r="P43" s="154"/>
      <c r="Q43" s="154"/>
      <c r="R43" s="154"/>
      <c r="S43" s="154"/>
      <c r="T43" s="154"/>
      <c r="U43" s="154"/>
      <c r="V43" s="154"/>
      <c r="W43" s="237"/>
      <c r="X43" s="160"/>
      <c r="Y43" s="160"/>
      <c r="Z43" s="160"/>
      <c r="AA43" s="160">
        <f t="shared" si="1"/>
        <v>0</v>
      </c>
      <c r="AB43" s="219">
        <f t="shared" si="2"/>
        <v>0</v>
      </c>
      <c r="AC43" s="230">
        <f t="shared" si="3"/>
        <v>0</v>
      </c>
    </row>
    <row r="44" spans="2:29">
      <c r="B44" s="175">
        <v>5302</v>
      </c>
      <c r="C44" s="149" t="s">
        <v>124</v>
      </c>
      <c r="E44" s="238"/>
      <c r="F44" s="173">
        <f>'Year 1'!F44</f>
        <v>0</v>
      </c>
      <c r="G44" s="240">
        <f>'Year 2'!G44</f>
        <v>0</v>
      </c>
      <c r="H44" s="240">
        <v>0</v>
      </c>
      <c r="I44" s="240">
        <v>0</v>
      </c>
      <c r="J44" s="240">
        <v>0</v>
      </c>
      <c r="K44" s="152">
        <f t="shared" si="6"/>
        <v>0</v>
      </c>
      <c r="L44" s="177"/>
      <c r="M44" s="175">
        <v>5302</v>
      </c>
      <c r="N44" s="154"/>
      <c r="O44" s="154"/>
      <c r="P44" s="154"/>
      <c r="Q44" s="154"/>
      <c r="R44" s="154"/>
      <c r="S44" s="154"/>
      <c r="T44" s="154"/>
      <c r="U44" s="154"/>
      <c r="V44" s="154"/>
      <c r="W44" s="160"/>
      <c r="X44" s="160"/>
      <c r="Y44" s="160"/>
      <c r="Z44" s="160"/>
      <c r="AA44" s="160">
        <f t="shared" si="1"/>
        <v>0</v>
      </c>
      <c r="AB44" s="219">
        <f t="shared" si="2"/>
        <v>0</v>
      </c>
      <c r="AC44" s="230">
        <f t="shared" si="3"/>
        <v>0</v>
      </c>
    </row>
    <row r="45" spans="2:29">
      <c r="B45" s="175">
        <v>5307</v>
      </c>
      <c r="C45" s="149" t="s">
        <v>125</v>
      </c>
      <c r="F45" s="173">
        <f>'Year 1'!F45</f>
        <v>0</v>
      </c>
      <c r="G45" s="240">
        <f>'Year 2'!G45</f>
        <v>0</v>
      </c>
      <c r="H45" s="240">
        <v>0</v>
      </c>
      <c r="I45" s="240">
        <v>0</v>
      </c>
      <c r="J45" s="240">
        <v>0</v>
      </c>
      <c r="K45" s="152">
        <f t="shared" si="6"/>
        <v>0</v>
      </c>
      <c r="L45" s="172"/>
      <c r="M45" s="175">
        <v>5307</v>
      </c>
      <c r="N45" s="154"/>
      <c r="O45" s="154"/>
      <c r="P45" s="154"/>
      <c r="Q45" s="154"/>
      <c r="R45" s="154"/>
      <c r="S45" s="154"/>
      <c r="T45" s="154"/>
      <c r="U45" s="154"/>
      <c r="V45" s="154"/>
      <c r="W45" s="160"/>
      <c r="X45" s="160"/>
      <c r="Y45" s="160"/>
      <c r="Z45" s="160"/>
      <c r="AA45" s="160">
        <f t="shared" si="1"/>
        <v>0</v>
      </c>
      <c r="AB45" s="219">
        <f t="shared" si="2"/>
        <v>0</v>
      </c>
      <c r="AC45" s="230">
        <f t="shared" si="3"/>
        <v>0</v>
      </c>
    </row>
    <row r="46" spans="2:29">
      <c r="B46" s="175">
        <v>5316</v>
      </c>
      <c r="C46" s="239" t="s">
        <v>126</v>
      </c>
      <c r="F46" s="173">
        <f>'Year 1'!F46</f>
        <v>0</v>
      </c>
      <c r="G46" s="240">
        <f>'Year 2'!G46</f>
        <v>0</v>
      </c>
      <c r="H46" s="240">
        <v>0</v>
      </c>
      <c r="I46" s="240">
        <v>0</v>
      </c>
      <c r="J46" s="240">
        <v>0</v>
      </c>
      <c r="K46" s="152">
        <f t="shared" si="6"/>
        <v>0</v>
      </c>
      <c r="L46" s="172"/>
      <c r="M46" s="175">
        <v>5316</v>
      </c>
      <c r="N46" s="154"/>
      <c r="O46" s="154"/>
      <c r="P46" s="154"/>
      <c r="Q46" s="154"/>
      <c r="R46" s="154"/>
      <c r="S46" s="154"/>
      <c r="T46" s="154"/>
      <c r="U46" s="154"/>
      <c r="V46" s="154"/>
      <c r="W46" s="160"/>
      <c r="X46" s="160"/>
      <c r="Y46" s="160"/>
      <c r="Z46" s="160"/>
      <c r="AA46" s="160">
        <f t="shared" si="1"/>
        <v>0</v>
      </c>
      <c r="AB46" s="219">
        <f t="shared" si="2"/>
        <v>0</v>
      </c>
      <c r="AC46" s="230">
        <f t="shared" si="3"/>
        <v>0</v>
      </c>
    </row>
    <row r="47" spans="2:29">
      <c r="B47" s="175"/>
      <c r="C47" s="239"/>
      <c r="F47" s="173">
        <f>'Year 1'!F47</f>
        <v>0</v>
      </c>
      <c r="G47" s="240">
        <f>'Year 2'!G47</f>
        <v>0</v>
      </c>
      <c r="H47" s="240">
        <v>0</v>
      </c>
      <c r="I47" s="240">
        <v>0</v>
      </c>
      <c r="J47" s="240">
        <v>0</v>
      </c>
      <c r="K47" s="152">
        <f t="shared" si="6"/>
        <v>0</v>
      </c>
      <c r="L47" s="172"/>
      <c r="M47" s="175"/>
      <c r="N47" s="154"/>
      <c r="O47" s="154"/>
      <c r="P47" s="154"/>
      <c r="Q47" s="154"/>
      <c r="R47" s="154"/>
      <c r="S47" s="154"/>
      <c r="T47" s="154"/>
      <c r="U47" s="154"/>
      <c r="V47" s="154"/>
      <c r="W47" s="160"/>
      <c r="X47" s="160"/>
      <c r="Y47" s="160"/>
      <c r="Z47" s="160"/>
      <c r="AA47" s="160">
        <f t="shared" si="1"/>
        <v>0</v>
      </c>
      <c r="AB47" s="219">
        <f t="shared" si="2"/>
        <v>0</v>
      </c>
      <c r="AC47" s="230">
        <f t="shared" si="3"/>
        <v>0</v>
      </c>
    </row>
    <row r="48" spans="2:29">
      <c r="B48" s="175">
        <v>5332</v>
      </c>
      <c r="C48" s="239" t="s">
        <v>127</v>
      </c>
      <c r="F48" s="173">
        <f>'Year 1'!F48</f>
        <v>0</v>
      </c>
      <c r="G48" s="240">
        <f>'Year 2'!G48</f>
        <v>0</v>
      </c>
      <c r="H48" s="240">
        <v>0</v>
      </c>
      <c r="I48" s="240">
        <v>0</v>
      </c>
      <c r="J48" s="240">
        <v>0</v>
      </c>
      <c r="K48" s="152">
        <f t="shared" si="6"/>
        <v>0</v>
      </c>
      <c r="L48" s="172"/>
      <c r="M48" s="175">
        <v>5332</v>
      </c>
      <c r="N48" s="154"/>
      <c r="O48" s="154"/>
      <c r="P48" s="154"/>
      <c r="Q48" s="154"/>
      <c r="R48" s="154"/>
      <c r="S48" s="154"/>
      <c r="T48" s="154"/>
      <c r="U48" s="154"/>
      <c r="V48" s="154"/>
      <c r="W48" s="160"/>
      <c r="X48" s="160"/>
      <c r="Y48" s="160"/>
      <c r="Z48" s="160"/>
      <c r="AA48" s="160">
        <f t="shared" si="1"/>
        <v>0</v>
      </c>
      <c r="AB48" s="219">
        <f t="shared" si="2"/>
        <v>0</v>
      </c>
      <c r="AC48" s="230">
        <f t="shared" si="3"/>
        <v>0</v>
      </c>
    </row>
    <row r="49" spans="2:29">
      <c r="B49" s="175">
        <v>5333</v>
      </c>
      <c r="C49" s="149" t="s">
        <v>114</v>
      </c>
      <c r="F49" s="173">
        <f>'Year 1'!F49</f>
        <v>0</v>
      </c>
      <c r="G49" s="240">
        <f>'Year 2'!G49</f>
        <v>0</v>
      </c>
      <c r="H49" s="240">
        <v>0</v>
      </c>
      <c r="I49" s="240">
        <v>0</v>
      </c>
      <c r="J49" s="240">
        <v>0</v>
      </c>
      <c r="K49" s="152">
        <f t="shared" si="6"/>
        <v>0</v>
      </c>
      <c r="L49" s="172"/>
      <c r="M49" s="175">
        <v>5333</v>
      </c>
      <c r="N49" s="154"/>
      <c r="O49" s="154"/>
      <c r="P49" s="154"/>
      <c r="Q49" s="154"/>
      <c r="R49" s="154"/>
      <c r="S49" s="154"/>
      <c r="T49" s="154"/>
      <c r="U49" s="154"/>
      <c r="V49" s="154"/>
      <c r="W49" s="160"/>
      <c r="X49" s="160"/>
      <c r="Y49" s="160"/>
      <c r="Z49" s="160"/>
      <c r="AA49" s="160">
        <f t="shared" si="1"/>
        <v>0</v>
      </c>
      <c r="AB49" s="219">
        <f t="shared" si="2"/>
        <v>0</v>
      </c>
      <c r="AC49" s="230">
        <f t="shared" si="3"/>
        <v>0</v>
      </c>
    </row>
    <row r="50" spans="2:29">
      <c r="B50" s="175"/>
      <c r="F50" s="173">
        <f>'Year 1'!F50</f>
        <v>0</v>
      </c>
      <c r="G50" s="240">
        <f>'Year 2'!G50</f>
        <v>0</v>
      </c>
      <c r="H50" s="240">
        <v>0</v>
      </c>
      <c r="I50" s="240">
        <v>0</v>
      </c>
      <c r="J50" s="240">
        <v>0</v>
      </c>
      <c r="K50" s="152">
        <f t="shared" si="6"/>
        <v>0</v>
      </c>
      <c r="L50" s="172"/>
      <c r="M50" s="175"/>
      <c r="N50" s="154"/>
      <c r="O50" s="154"/>
      <c r="P50" s="154"/>
      <c r="Q50" s="154"/>
      <c r="R50" s="154"/>
      <c r="S50" s="154"/>
      <c r="T50" s="154"/>
      <c r="U50" s="154"/>
      <c r="V50" s="154"/>
      <c r="W50" s="160"/>
      <c r="X50" s="160"/>
      <c r="Y50" s="160"/>
      <c r="Z50" s="160"/>
      <c r="AA50" s="160">
        <f t="shared" si="1"/>
        <v>0</v>
      </c>
      <c r="AB50" s="219">
        <f t="shared" si="2"/>
        <v>0</v>
      </c>
      <c r="AC50" s="230">
        <f t="shared" si="3"/>
        <v>0</v>
      </c>
    </row>
    <row r="51" spans="2:29">
      <c r="B51" s="175">
        <v>5339</v>
      </c>
      <c r="C51" s="239" t="s">
        <v>138</v>
      </c>
      <c r="F51" s="173">
        <f>'Year 1'!F51</f>
        <v>0</v>
      </c>
      <c r="G51" s="240">
        <f>'Year 2'!G51</f>
        <v>0</v>
      </c>
      <c r="H51" s="240">
        <v>0</v>
      </c>
      <c r="I51" s="240">
        <v>0</v>
      </c>
      <c r="J51" s="240">
        <v>0</v>
      </c>
      <c r="K51" s="152">
        <f t="shared" si="6"/>
        <v>0</v>
      </c>
      <c r="L51" s="172"/>
      <c r="M51" s="175">
        <v>5339</v>
      </c>
      <c r="N51" s="154"/>
      <c r="O51" s="154"/>
      <c r="P51" s="154"/>
      <c r="Q51" s="154"/>
      <c r="R51" s="154"/>
      <c r="S51" s="154"/>
      <c r="T51" s="154"/>
      <c r="U51" s="154"/>
      <c r="V51" s="154"/>
      <c r="W51" s="160"/>
      <c r="X51" s="160"/>
      <c r="Y51" s="160"/>
      <c r="Z51" s="160"/>
      <c r="AA51" s="160">
        <f t="shared" si="1"/>
        <v>0</v>
      </c>
      <c r="AB51" s="219">
        <f t="shared" si="2"/>
        <v>0</v>
      </c>
      <c r="AC51" s="230">
        <f t="shared" si="3"/>
        <v>0</v>
      </c>
    </row>
    <row r="52" spans="2:29">
      <c r="B52" s="175">
        <v>5339</v>
      </c>
      <c r="C52" s="149" t="s">
        <v>139</v>
      </c>
      <c r="F52" s="173">
        <f>'Year 1'!F52</f>
        <v>0</v>
      </c>
      <c r="G52" s="240">
        <f>'Year 2'!G52</f>
        <v>0</v>
      </c>
      <c r="H52" s="240">
        <v>0</v>
      </c>
      <c r="I52" s="240">
        <v>0</v>
      </c>
      <c r="J52" s="240">
        <v>0</v>
      </c>
      <c r="K52" s="152">
        <f t="shared" si="6"/>
        <v>0</v>
      </c>
      <c r="L52" s="172"/>
      <c r="M52" s="175">
        <v>5339</v>
      </c>
      <c r="N52" s="154"/>
      <c r="O52" s="154"/>
      <c r="P52" s="154"/>
      <c r="Q52" s="154"/>
      <c r="R52" s="154"/>
      <c r="S52" s="154"/>
      <c r="T52" s="154"/>
      <c r="U52" s="154"/>
      <c r="V52" s="154"/>
      <c r="W52" s="160"/>
      <c r="X52" s="160"/>
      <c r="Y52" s="160"/>
      <c r="Z52" s="160"/>
      <c r="AA52" s="160">
        <f t="shared" si="1"/>
        <v>0</v>
      </c>
      <c r="AB52" s="219">
        <f t="shared" si="2"/>
        <v>0</v>
      </c>
      <c r="AC52" s="230">
        <f t="shared" si="3"/>
        <v>0</v>
      </c>
    </row>
    <row r="53" spans="2:29">
      <c r="B53" s="175">
        <v>5340</v>
      </c>
      <c r="C53" s="239" t="s">
        <v>128</v>
      </c>
      <c r="F53" s="173">
        <f>'Year 1'!F53</f>
        <v>0</v>
      </c>
      <c r="G53" s="240">
        <f>'Year 2'!G53</f>
        <v>0</v>
      </c>
      <c r="H53" s="240">
        <v>0</v>
      </c>
      <c r="I53" s="240">
        <v>0</v>
      </c>
      <c r="J53" s="240">
        <v>0</v>
      </c>
      <c r="K53" s="152">
        <f t="shared" si="6"/>
        <v>0</v>
      </c>
      <c r="L53" s="172"/>
      <c r="M53" s="175">
        <v>5340</v>
      </c>
      <c r="N53" s="154"/>
      <c r="O53" s="154"/>
      <c r="P53" s="154"/>
      <c r="Q53" s="154"/>
      <c r="R53" s="154"/>
      <c r="S53" s="154"/>
      <c r="T53" s="154"/>
      <c r="U53" s="154"/>
      <c r="V53" s="154"/>
      <c r="W53" s="160"/>
      <c r="X53" s="160"/>
      <c r="Y53" s="160"/>
      <c r="Z53" s="160"/>
      <c r="AA53" s="160">
        <f t="shared" si="1"/>
        <v>0</v>
      </c>
      <c r="AB53" s="219">
        <f t="shared" si="2"/>
        <v>0</v>
      </c>
      <c r="AC53" s="230">
        <f t="shared" si="3"/>
        <v>0</v>
      </c>
    </row>
    <row r="54" spans="2:29">
      <c r="B54" s="175">
        <v>5340</v>
      </c>
      <c r="C54" s="149" t="s">
        <v>129</v>
      </c>
      <c r="D54" s="176"/>
      <c r="E54" s="176"/>
      <c r="F54" s="173">
        <f>'Year 1'!F54</f>
        <v>0</v>
      </c>
      <c r="G54" s="240">
        <f>'Year 2'!G54</f>
        <v>0</v>
      </c>
      <c r="H54" s="240">
        <v>0</v>
      </c>
      <c r="I54" s="240">
        <v>0</v>
      </c>
      <c r="J54" s="240">
        <v>0</v>
      </c>
      <c r="K54" s="152">
        <f t="shared" si="6"/>
        <v>0</v>
      </c>
      <c r="L54" s="172"/>
      <c r="M54" s="175">
        <v>5340</v>
      </c>
      <c r="N54" s="154"/>
      <c r="O54" s="154"/>
      <c r="P54" s="154"/>
      <c r="Q54" s="154"/>
      <c r="R54" s="154"/>
      <c r="S54" s="154"/>
      <c r="T54" s="154"/>
      <c r="U54" s="154"/>
      <c r="V54" s="154"/>
      <c r="W54" s="160"/>
      <c r="X54" s="160"/>
      <c r="Y54" s="160"/>
      <c r="Z54" s="160"/>
      <c r="AA54" s="160">
        <f t="shared" si="1"/>
        <v>0</v>
      </c>
      <c r="AB54" s="219">
        <f t="shared" si="2"/>
        <v>0</v>
      </c>
      <c r="AC54" s="230">
        <f t="shared" si="3"/>
        <v>0</v>
      </c>
    </row>
    <row r="55" spans="2:29">
      <c r="B55" s="175">
        <v>5340</v>
      </c>
      <c r="C55" s="149" t="s">
        <v>83</v>
      </c>
      <c r="E55" s="176"/>
      <c r="F55" s="173">
        <f>'Year 1'!F55</f>
        <v>0</v>
      </c>
      <c r="G55" s="240">
        <f>'Year 2'!G55</f>
        <v>0</v>
      </c>
      <c r="H55" s="240">
        <v>0</v>
      </c>
      <c r="I55" s="240">
        <v>0</v>
      </c>
      <c r="J55" s="240">
        <v>0</v>
      </c>
      <c r="K55" s="152">
        <f t="shared" si="6"/>
        <v>0</v>
      </c>
      <c r="L55" s="172"/>
      <c r="M55" s="175">
        <v>5340</v>
      </c>
      <c r="N55" s="154"/>
      <c r="O55" s="154"/>
      <c r="P55" s="154"/>
      <c r="Q55" s="154"/>
      <c r="R55" s="154"/>
      <c r="S55" s="154"/>
      <c r="T55" s="154"/>
      <c r="U55" s="154"/>
      <c r="V55" s="154"/>
      <c r="W55" s="160"/>
      <c r="X55" s="160"/>
      <c r="Y55" s="160"/>
      <c r="Z55" s="160"/>
      <c r="AA55" s="160">
        <f t="shared" si="1"/>
        <v>0</v>
      </c>
      <c r="AB55" s="219">
        <f t="shared" si="2"/>
        <v>0</v>
      </c>
      <c r="AC55" s="230">
        <f t="shared" si="3"/>
        <v>0</v>
      </c>
    </row>
    <row r="56" spans="2:29">
      <c r="B56" s="175">
        <v>5339</v>
      </c>
      <c r="C56" s="149" t="s">
        <v>130</v>
      </c>
      <c r="F56" s="173">
        <f>'Year 1'!F56</f>
        <v>0</v>
      </c>
      <c r="G56" s="240">
        <f>'Year 2'!G56</f>
        <v>0</v>
      </c>
      <c r="H56" s="240">
        <v>0</v>
      </c>
      <c r="I56" s="240">
        <v>0</v>
      </c>
      <c r="J56" s="240">
        <v>0</v>
      </c>
      <c r="K56" s="152">
        <f t="shared" si="6"/>
        <v>0</v>
      </c>
      <c r="L56" s="172"/>
      <c r="M56" s="175">
        <v>5339</v>
      </c>
      <c r="N56" s="154"/>
      <c r="O56" s="154"/>
      <c r="P56" s="154"/>
      <c r="Q56" s="154"/>
      <c r="R56" s="154"/>
      <c r="S56" s="154"/>
      <c r="T56" s="154"/>
      <c r="U56" s="154"/>
      <c r="V56" s="154"/>
      <c r="W56" s="237"/>
      <c r="X56" s="160"/>
      <c r="Y56" s="160"/>
      <c r="Z56" s="160"/>
      <c r="AA56" s="160">
        <f t="shared" si="1"/>
        <v>0</v>
      </c>
      <c r="AB56" s="219">
        <f t="shared" si="2"/>
        <v>0</v>
      </c>
      <c r="AC56" s="230">
        <f t="shared" si="3"/>
        <v>0</v>
      </c>
    </row>
    <row r="57" spans="2:29">
      <c r="B57" s="174"/>
      <c r="F57" s="173">
        <f>'Year 1'!F57</f>
        <v>0</v>
      </c>
      <c r="G57" s="152">
        <f>'Year 2'!G57</f>
        <v>0</v>
      </c>
      <c r="H57" s="152"/>
      <c r="I57" s="152"/>
      <c r="J57" s="152"/>
      <c r="K57" s="152">
        <f t="shared" si="6"/>
        <v>0</v>
      </c>
      <c r="L57" s="172"/>
      <c r="M57" s="154">
        <f>B57</f>
        <v>0</v>
      </c>
      <c r="N57" s="154"/>
      <c r="O57" s="154"/>
      <c r="P57" s="154"/>
      <c r="Q57" s="154"/>
      <c r="R57" s="154"/>
      <c r="S57" s="154"/>
      <c r="T57" s="154"/>
      <c r="U57" s="154"/>
      <c r="V57" s="154"/>
      <c r="W57" s="160"/>
      <c r="X57" s="160"/>
      <c r="Y57" s="160"/>
      <c r="Z57" s="160"/>
      <c r="AA57" s="160">
        <f t="shared" si="1"/>
        <v>0</v>
      </c>
      <c r="AB57" s="219">
        <f t="shared" si="2"/>
        <v>0</v>
      </c>
      <c r="AC57" s="230">
        <f t="shared" si="3"/>
        <v>0</v>
      </c>
    </row>
    <row r="58" spans="2:29">
      <c r="B58" s="154"/>
      <c r="C58" s="171" t="s">
        <v>82</v>
      </c>
      <c r="D58" s="171"/>
      <c r="E58" s="170"/>
      <c r="F58" s="169">
        <f>'Year 1'!F58</f>
        <v>0</v>
      </c>
      <c r="G58" s="168">
        <f>'Year 2'!G58</f>
        <v>0</v>
      </c>
      <c r="H58" s="168">
        <f t="shared" ref="H58:I58" si="7">SUM(H32:H57)</f>
        <v>0</v>
      </c>
      <c r="I58" s="168">
        <f t="shared" si="7"/>
        <v>0</v>
      </c>
      <c r="J58" s="168">
        <f>SUM(J32:J57)</f>
        <v>0</v>
      </c>
      <c r="K58" s="168">
        <f>SUM(K32:K57)</f>
        <v>0</v>
      </c>
      <c r="L58" s="167"/>
      <c r="M58" s="154"/>
      <c r="N58" s="166">
        <f>SUM(N32:N57)</f>
        <v>0</v>
      </c>
      <c r="O58" s="166">
        <f t="shared" ref="O58:Z58" si="8">SUM(O32:O57)</f>
        <v>0</v>
      </c>
      <c r="P58" s="166">
        <f t="shared" si="8"/>
        <v>0</v>
      </c>
      <c r="Q58" s="166">
        <f t="shared" si="8"/>
        <v>0</v>
      </c>
      <c r="R58" s="166">
        <f t="shared" si="8"/>
        <v>0</v>
      </c>
      <c r="S58" s="166">
        <f t="shared" si="8"/>
        <v>0</v>
      </c>
      <c r="T58" s="166">
        <f t="shared" si="8"/>
        <v>0</v>
      </c>
      <c r="U58" s="166">
        <f t="shared" si="8"/>
        <v>0</v>
      </c>
      <c r="V58" s="166">
        <f t="shared" si="8"/>
        <v>0</v>
      </c>
      <c r="W58" s="166">
        <f t="shared" si="8"/>
        <v>0</v>
      </c>
      <c r="X58" s="166">
        <f t="shared" si="8"/>
        <v>0</v>
      </c>
      <c r="Y58" s="166">
        <f t="shared" si="8"/>
        <v>0</v>
      </c>
      <c r="Z58" s="166">
        <f t="shared" si="8"/>
        <v>0</v>
      </c>
      <c r="AA58" s="166">
        <f>SUM(AA32:AA57)</f>
        <v>0</v>
      </c>
      <c r="AB58" s="220">
        <f t="shared" si="2"/>
        <v>0</v>
      </c>
      <c r="AC58" s="231">
        <f t="shared" si="3"/>
        <v>0</v>
      </c>
    </row>
    <row r="59" spans="2:29">
      <c r="B59" s="154">
        <v>5282</v>
      </c>
      <c r="C59" s="165" t="s">
        <v>81</v>
      </c>
      <c r="D59" s="255">
        <v>0.625</v>
      </c>
      <c r="E59" s="164"/>
      <c r="F59" s="163">
        <f>'Year 1'!F59</f>
        <v>0</v>
      </c>
      <c r="G59" s="162">
        <f>'Year 2'!G59</f>
        <v>0</v>
      </c>
      <c r="H59" s="162">
        <f t="shared" ref="H59:I59" si="9">H58*0.35</f>
        <v>0</v>
      </c>
      <c r="I59" s="162">
        <f t="shared" si="9"/>
        <v>0</v>
      </c>
      <c r="J59" s="162">
        <f>J58*D59</f>
        <v>0</v>
      </c>
      <c r="K59" s="162">
        <f>SUM(F59:J59)</f>
        <v>0</v>
      </c>
      <c r="L59" s="161"/>
      <c r="M59" s="154">
        <v>5282</v>
      </c>
      <c r="N59" s="160">
        <f>N58*D59</f>
        <v>0</v>
      </c>
      <c r="O59" s="160">
        <f t="shared" ref="O59:Z59" si="10">O58*E59</f>
        <v>0</v>
      </c>
      <c r="P59" s="160">
        <f t="shared" si="10"/>
        <v>0</v>
      </c>
      <c r="Q59" s="160">
        <f t="shared" si="10"/>
        <v>0</v>
      </c>
      <c r="R59" s="160">
        <f t="shared" si="10"/>
        <v>0</v>
      </c>
      <c r="S59" s="160">
        <f t="shared" si="10"/>
        <v>0</v>
      </c>
      <c r="T59" s="160">
        <f t="shared" si="10"/>
        <v>0</v>
      </c>
      <c r="U59" s="160">
        <f t="shared" si="10"/>
        <v>0</v>
      </c>
      <c r="V59" s="160">
        <f t="shared" si="10"/>
        <v>0</v>
      </c>
      <c r="W59" s="160">
        <f t="shared" si="10"/>
        <v>0</v>
      </c>
      <c r="X59" s="160">
        <f t="shared" si="10"/>
        <v>0</v>
      </c>
      <c r="Y59" s="160">
        <f t="shared" si="10"/>
        <v>0</v>
      </c>
      <c r="Z59" s="160">
        <f t="shared" si="10"/>
        <v>0</v>
      </c>
      <c r="AA59" s="160">
        <f>SUM(W59:Z59)</f>
        <v>0</v>
      </c>
      <c r="AB59" s="221">
        <f t="shared" si="2"/>
        <v>0</v>
      </c>
      <c r="AC59" s="230">
        <f t="shared" si="3"/>
        <v>0</v>
      </c>
    </row>
    <row r="60" spans="2:29" ht="13.5" thickBot="1">
      <c r="B60" s="154"/>
      <c r="C60" s="159" t="s">
        <v>80</v>
      </c>
      <c r="D60" s="158"/>
      <c r="E60" s="158"/>
      <c r="F60" s="157">
        <f>'Year 1'!F60</f>
        <v>0</v>
      </c>
      <c r="G60" s="156">
        <f>'Year 2'!G60</f>
        <v>0</v>
      </c>
      <c r="H60" s="156">
        <f t="shared" ref="H60:I60" si="11">SUM(H58:H59)</f>
        <v>0</v>
      </c>
      <c r="I60" s="156">
        <f t="shared" si="11"/>
        <v>0</v>
      </c>
      <c r="J60" s="156">
        <f>SUM(J58:J59)</f>
        <v>0</v>
      </c>
      <c r="K60" s="156">
        <f>SUM(K58:K59)</f>
        <v>0</v>
      </c>
      <c r="L60" s="155"/>
      <c r="M60" s="154"/>
      <c r="N60" s="153">
        <f>SUM(N58:N59)</f>
        <v>0</v>
      </c>
      <c r="O60" s="153">
        <f t="shared" ref="O60:AA60" si="12">SUM(O58:O59)</f>
        <v>0</v>
      </c>
      <c r="P60" s="153">
        <f t="shared" si="12"/>
        <v>0</v>
      </c>
      <c r="Q60" s="153">
        <f t="shared" si="12"/>
        <v>0</v>
      </c>
      <c r="R60" s="153">
        <f t="shared" si="12"/>
        <v>0</v>
      </c>
      <c r="S60" s="153">
        <f t="shared" si="12"/>
        <v>0</v>
      </c>
      <c r="T60" s="153">
        <f t="shared" si="12"/>
        <v>0</v>
      </c>
      <c r="U60" s="153">
        <f t="shared" si="12"/>
        <v>0</v>
      </c>
      <c r="V60" s="153">
        <f t="shared" si="12"/>
        <v>0</v>
      </c>
      <c r="W60" s="153">
        <f t="shared" si="12"/>
        <v>0</v>
      </c>
      <c r="X60" s="153">
        <f t="shared" si="12"/>
        <v>0</v>
      </c>
      <c r="Y60" s="153">
        <f t="shared" si="12"/>
        <v>0</v>
      </c>
      <c r="Z60" s="153">
        <f t="shared" si="12"/>
        <v>0</v>
      </c>
      <c r="AA60" s="153">
        <f t="shared" si="12"/>
        <v>0</v>
      </c>
      <c r="AB60" s="222">
        <f t="shared" si="2"/>
        <v>0</v>
      </c>
      <c r="AC60" s="232">
        <f t="shared" si="3"/>
        <v>0</v>
      </c>
    </row>
    <row r="61" spans="2:29" ht="13.5" thickTop="1">
      <c r="B61" s="150"/>
      <c r="E61" s="152"/>
      <c r="F61" s="152"/>
      <c r="K61" s="152"/>
      <c r="M61" s="150"/>
      <c r="N61" s="229">
        <f t="shared" ref="N61:V61" si="13">N58-N49</f>
        <v>0</v>
      </c>
      <c r="O61" s="229">
        <f t="shared" si="13"/>
        <v>0</v>
      </c>
      <c r="P61" s="229">
        <f t="shared" si="13"/>
        <v>0</v>
      </c>
      <c r="Q61" s="229">
        <f t="shared" si="13"/>
        <v>0</v>
      </c>
      <c r="R61" s="229">
        <f t="shared" si="13"/>
        <v>0</v>
      </c>
      <c r="S61" s="229">
        <f t="shared" si="13"/>
        <v>0</v>
      </c>
      <c r="T61" s="229">
        <f t="shared" si="13"/>
        <v>0</v>
      </c>
      <c r="U61" s="229">
        <f t="shared" si="13"/>
        <v>0</v>
      </c>
      <c r="V61" s="229">
        <f t="shared" si="13"/>
        <v>0</v>
      </c>
      <c r="W61" s="229">
        <f>W58-W49</f>
        <v>0</v>
      </c>
      <c r="X61" s="229">
        <f t="shared" ref="X61:AB61" si="14">X58-X49</f>
        <v>0</v>
      </c>
      <c r="Y61" s="229">
        <f t="shared" si="14"/>
        <v>0</v>
      </c>
      <c r="Z61" s="229">
        <f t="shared" si="14"/>
        <v>0</v>
      </c>
      <c r="AA61" s="228" t="s">
        <v>108</v>
      </c>
      <c r="AB61" s="229">
        <f t="shared" si="14"/>
        <v>0</v>
      </c>
    </row>
    <row r="62" spans="2:29">
      <c r="B62" s="150"/>
      <c r="M62" s="150"/>
      <c r="N62" s="150"/>
      <c r="O62" s="150"/>
      <c r="P62" s="150"/>
      <c r="Q62" s="150"/>
      <c r="R62" s="150"/>
      <c r="S62" s="150"/>
      <c r="T62" s="150"/>
      <c r="U62" s="150"/>
      <c r="V62" s="150"/>
    </row>
    <row r="63" spans="2:29">
      <c r="B63" s="150"/>
      <c r="M63" s="150"/>
      <c r="N63" s="150"/>
      <c r="O63" s="150"/>
      <c r="P63" s="150"/>
      <c r="Q63" s="150"/>
      <c r="R63" s="150"/>
      <c r="S63" s="150"/>
      <c r="T63" s="150"/>
      <c r="U63" s="150"/>
      <c r="V63" s="150"/>
    </row>
    <row r="64" spans="2:29">
      <c r="B64" s="150"/>
      <c r="M64" s="150"/>
      <c r="N64" s="150"/>
      <c r="O64" s="150"/>
      <c r="P64" s="150"/>
      <c r="Q64" s="150"/>
      <c r="R64" s="150"/>
      <c r="S64" s="150"/>
      <c r="T64" s="150"/>
      <c r="U64" s="150"/>
      <c r="V64" s="150"/>
    </row>
    <row r="65" spans="2:22">
      <c r="B65" s="150"/>
      <c r="C65" s="151"/>
      <c r="D65" s="151"/>
      <c r="E65" s="151"/>
      <c r="F65" s="151"/>
      <c r="G65" s="151"/>
      <c r="H65" s="151"/>
      <c r="I65" s="151"/>
      <c r="J65" s="151"/>
      <c r="K65" s="151"/>
      <c r="M65" s="150"/>
      <c r="N65" s="150"/>
      <c r="O65" s="150"/>
      <c r="P65" s="150"/>
      <c r="Q65" s="150"/>
      <c r="R65" s="150"/>
      <c r="S65" s="150"/>
      <c r="T65" s="150"/>
      <c r="U65" s="150"/>
      <c r="V65" s="150"/>
    </row>
    <row r="66" spans="2:22">
      <c r="M66" s="150"/>
      <c r="N66" s="150"/>
      <c r="O66" s="150"/>
      <c r="P66" s="150"/>
      <c r="Q66" s="150"/>
      <c r="R66" s="150"/>
      <c r="S66" s="150"/>
      <c r="T66" s="150"/>
      <c r="U66" s="150"/>
      <c r="V66" s="150"/>
    </row>
    <row r="67" spans="2:22">
      <c r="M67" s="150"/>
      <c r="N67" s="150"/>
      <c r="O67" s="150"/>
      <c r="P67" s="150"/>
      <c r="Q67" s="150"/>
      <c r="R67" s="150"/>
      <c r="S67" s="150"/>
      <c r="T67" s="150"/>
      <c r="U67" s="150"/>
      <c r="V67" s="150"/>
    </row>
    <row r="68" spans="2:22">
      <c r="M68" s="150"/>
      <c r="N68" s="150"/>
      <c r="O68" s="150"/>
      <c r="P68" s="150"/>
      <c r="Q68" s="150"/>
      <c r="R68" s="150"/>
      <c r="S68" s="150"/>
      <c r="T68" s="150"/>
      <c r="U68" s="150"/>
      <c r="V68" s="150"/>
    </row>
  </sheetData>
  <protectedRanges>
    <protectedRange sqref="C40:C57" name="Range1_1"/>
  </protectedRanges>
  <mergeCells count="12">
    <mergeCell ref="A9:B9"/>
    <mergeCell ref="A10:B10"/>
    <mergeCell ref="A11:B11"/>
    <mergeCell ref="A12:B12"/>
    <mergeCell ref="A13:B13"/>
    <mergeCell ref="A14:B14"/>
    <mergeCell ref="A2:B2"/>
    <mergeCell ref="A3:B3"/>
    <mergeCell ref="A4:B4"/>
    <mergeCell ref="A5:B5"/>
    <mergeCell ref="A6:B6"/>
    <mergeCell ref="A7:B7"/>
  </mergeCells>
  <pageMargins left="0" right="0" top="0" bottom="0" header="0" footer="0"/>
  <pageSetup paperSize="5"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416C-4FC2-4297-8714-A561CE8A119D}">
  <sheetPr>
    <tabColor theme="7"/>
    <pageSetUpPr fitToPage="1"/>
  </sheetPr>
  <dimension ref="A2:AF68"/>
  <sheetViews>
    <sheetView topLeftCell="D11" zoomScale="80" zoomScaleNormal="80" workbookViewId="0">
      <selection activeCell="J11" sqref="J1:J1048576"/>
    </sheetView>
  </sheetViews>
  <sheetFormatPr defaultColWidth="10.140625" defaultRowHeight="12.75" outlineLevelCol="1"/>
  <cols>
    <col min="1" max="1" width="8.42578125" style="149" customWidth="1"/>
    <col min="2" max="2" width="11.140625" style="149" customWidth="1"/>
    <col min="3" max="3" width="17.140625" style="149" customWidth="1"/>
    <col min="4" max="4" width="15.7109375" style="149" customWidth="1"/>
    <col min="5" max="5" width="9.42578125" style="149" customWidth="1"/>
    <col min="6" max="6" width="13.85546875" style="149" hidden="1" customWidth="1"/>
    <col min="7" max="8" width="12.7109375" style="149" hidden="1" customWidth="1"/>
    <col min="9" max="9" width="12.7109375" style="149" customWidth="1"/>
    <col min="10" max="10" width="12.7109375" style="149" hidden="1" customWidth="1"/>
    <col min="11" max="11" width="12.7109375" style="149" customWidth="1"/>
    <col min="12" max="12" width="3.85546875" style="149" customWidth="1"/>
    <col min="13" max="13" width="10.140625" style="149"/>
    <col min="14" max="22" width="9.140625" style="149" customWidth="1"/>
    <col min="23" max="24" width="12.85546875" style="149" customWidth="1" outlineLevel="1"/>
    <col min="25" max="26" width="15.140625" style="149" customWidth="1" outlineLevel="1"/>
    <col min="27" max="27" width="12.85546875" style="149" customWidth="1"/>
    <col min="28" max="28" width="13.7109375" style="215" customWidth="1"/>
    <col min="29" max="29" width="11.85546875" style="149" customWidth="1"/>
    <col min="30" max="16384" width="10.140625" style="149"/>
  </cols>
  <sheetData>
    <row r="2" spans="1:28" ht="14.25">
      <c r="A2" s="253" t="s">
        <v>85</v>
      </c>
      <c r="B2" s="253"/>
      <c r="C2" s="213"/>
      <c r="D2" s="206"/>
      <c r="E2" s="206"/>
      <c r="F2" s="206"/>
      <c r="G2" s="206"/>
      <c r="H2" s="206"/>
      <c r="I2" s="206"/>
      <c r="J2" s="206"/>
      <c r="K2" s="206"/>
      <c r="L2" s="206"/>
    </row>
    <row r="3" spans="1:28" ht="14.25">
      <c r="A3" s="253" t="s">
        <v>103</v>
      </c>
      <c r="B3" s="253"/>
      <c r="C3" s="245"/>
      <c r="D3" s="206"/>
      <c r="E3" s="206"/>
      <c r="F3" s="206"/>
      <c r="G3" s="206"/>
      <c r="H3" s="206"/>
      <c r="I3" s="206"/>
      <c r="J3" s="206"/>
      <c r="K3" s="206"/>
      <c r="L3" s="206"/>
    </row>
    <row r="4" spans="1:28" ht="15">
      <c r="A4" s="253" t="s">
        <v>102</v>
      </c>
      <c r="B4" s="253"/>
      <c r="C4" s="212"/>
      <c r="D4" s="211"/>
      <c r="E4" s="211"/>
      <c r="F4" s="211"/>
      <c r="G4" s="211"/>
      <c r="H4" s="211"/>
      <c r="I4" s="211"/>
      <c r="J4" s="211"/>
      <c r="K4" s="211"/>
      <c r="L4" s="211"/>
      <c r="W4" s="211"/>
      <c r="X4" s="211"/>
      <c r="Y4" s="211"/>
      <c r="Z4" s="211"/>
      <c r="AA4" s="211"/>
      <c r="AB4" s="216"/>
    </row>
    <row r="5" spans="1:28" ht="15">
      <c r="A5" s="253" t="s">
        <v>101</v>
      </c>
      <c r="B5" s="253"/>
      <c r="C5" s="212"/>
      <c r="D5" s="206"/>
      <c r="E5" s="206"/>
      <c r="F5" s="206"/>
      <c r="G5" s="206"/>
      <c r="H5" s="206"/>
      <c r="I5" s="206"/>
      <c r="J5" s="206"/>
      <c r="K5" s="206"/>
      <c r="L5" s="206"/>
    </row>
    <row r="6" spans="1:28" ht="15">
      <c r="A6" s="253" t="s">
        <v>104</v>
      </c>
      <c r="B6" s="253"/>
      <c r="C6" s="212"/>
      <c r="D6" s="206"/>
      <c r="E6" s="206"/>
      <c r="F6" s="206"/>
      <c r="G6" s="206"/>
      <c r="H6" s="206"/>
      <c r="I6" s="206"/>
      <c r="J6" s="206"/>
      <c r="K6" s="206"/>
      <c r="L6" s="206"/>
    </row>
    <row r="7" spans="1:28" ht="15">
      <c r="A7" s="253" t="s">
        <v>100</v>
      </c>
      <c r="B7" s="253"/>
      <c r="C7" s="212"/>
      <c r="D7" s="206"/>
      <c r="E7" s="206"/>
      <c r="F7" s="206"/>
      <c r="G7" s="206"/>
      <c r="H7" s="206"/>
      <c r="I7" s="206"/>
      <c r="J7" s="206"/>
      <c r="K7" s="206"/>
      <c r="L7" s="206"/>
    </row>
    <row r="8" spans="1:28">
      <c r="A8" s="247"/>
      <c r="B8" s="247"/>
      <c r="C8" s="223" t="s">
        <v>131</v>
      </c>
      <c r="D8" s="203" t="s">
        <v>99</v>
      </c>
      <c r="E8" s="206"/>
      <c r="F8" s="206"/>
      <c r="G8" s="206"/>
      <c r="H8" s="206"/>
      <c r="I8" s="206"/>
      <c r="J8" s="206"/>
      <c r="K8" s="206"/>
      <c r="L8" s="206"/>
    </row>
    <row r="9" spans="1:28">
      <c r="A9" s="253" t="s">
        <v>105</v>
      </c>
      <c r="B9" s="253"/>
      <c r="C9" s="242"/>
      <c r="D9" s="242"/>
      <c r="E9" s="210"/>
      <c r="F9" s="206"/>
      <c r="G9" s="206"/>
      <c r="H9" s="206"/>
      <c r="I9" s="206"/>
      <c r="J9" s="206"/>
      <c r="K9" s="206"/>
      <c r="L9" s="206"/>
    </row>
    <row r="10" spans="1:28">
      <c r="A10" s="253" t="s">
        <v>106</v>
      </c>
      <c r="B10" s="253"/>
      <c r="C10" s="242"/>
      <c r="D10" s="242"/>
      <c r="E10" s="209"/>
      <c r="G10" s="208"/>
      <c r="H10" s="208"/>
      <c r="I10" s="208"/>
      <c r="J10" s="208"/>
      <c r="K10" s="208"/>
      <c r="L10" s="206"/>
    </row>
    <row r="11" spans="1:28">
      <c r="A11" s="253" t="s">
        <v>98</v>
      </c>
      <c r="B11" s="253"/>
      <c r="C11" s="207"/>
      <c r="L11" s="206"/>
    </row>
    <row r="12" spans="1:28">
      <c r="A12" s="253" t="s">
        <v>97</v>
      </c>
      <c r="B12" s="253"/>
    </row>
    <row r="13" spans="1:28">
      <c r="A13" s="253" t="s">
        <v>96</v>
      </c>
      <c r="B13" s="253"/>
      <c r="C13" s="205"/>
      <c r="D13" s="203"/>
      <c r="E13" s="203"/>
      <c r="F13" s="235"/>
      <c r="M13" s="150"/>
      <c r="N13" s="150"/>
      <c r="O13" s="150"/>
      <c r="P13" s="150"/>
      <c r="Q13" s="150"/>
      <c r="R13" s="150"/>
      <c r="S13" s="150"/>
      <c r="T13" s="150"/>
      <c r="U13" s="150"/>
      <c r="V13" s="150"/>
    </row>
    <row r="14" spans="1:28">
      <c r="A14" s="253" t="s">
        <v>95</v>
      </c>
      <c r="B14" s="253"/>
      <c r="C14" s="205"/>
      <c r="D14" s="203"/>
      <c r="E14" s="203"/>
      <c r="M14" s="150"/>
      <c r="N14" s="150"/>
      <c r="O14" s="150"/>
      <c r="P14" s="150"/>
      <c r="Q14" s="150"/>
      <c r="R14" s="150"/>
      <c r="S14" s="150"/>
      <c r="T14" s="150"/>
      <c r="U14" s="150"/>
      <c r="V14" s="150"/>
    </row>
    <row r="15" spans="1:28">
      <c r="B15" s="203"/>
      <c r="M15" s="150"/>
      <c r="N15" s="150"/>
      <c r="O15" s="150"/>
      <c r="P15" s="150"/>
      <c r="Q15" s="150"/>
      <c r="R15" s="150"/>
      <c r="S15" s="150"/>
      <c r="T15" s="150"/>
      <c r="U15" s="150"/>
      <c r="V15" s="150"/>
    </row>
    <row r="16" spans="1:28">
      <c r="C16" s="203" t="s">
        <v>79</v>
      </c>
      <c r="D16" s="243"/>
      <c r="E16" s="243"/>
      <c r="F16" s="243"/>
      <c r="G16" s="204"/>
      <c r="H16" s="204"/>
      <c r="I16" s="204"/>
      <c r="J16" s="204"/>
      <c r="K16" s="203" t="s">
        <v>94</v>
      </c>
      <c r="L16" s="194"/>
      <c r="M16" s="154"/>
      <c r="N16" s="154"/>
      <c r="O16" s="154"/>
      <c r="P16" s="154"/>
      <c r="Q16" s="154"/>
      <c r="R16" s="154"/>
      <c r="S16" s="154"/>
      <c r="T16" s="154"/>
      <c r="U16" s="154"/>
      <c r="V16" s="154"/>
      <c r="W16" s="202"/>
      <c r="X16" s="202"/>
      <c r="Y16" s="202"/>
      <c r="Z16" s="202"/>
      <c r="AA16" s="202" t="s">
        <v>93</v>
      </c>
      <c r="AB16" s="217"/>
    </row>
    <row r="17" spans="2:32">
      <c r="C17" s="199" t="s">
        <v>92</v>
      </c>
      <c r="G17" s="193"/>
      <c r="H17" s="193"/>
      <c r="I17" s="193"/>
      <c r="J17" s="193"/>
      <c r="K17" s="198">
        <f>G17+F17</f>
        <v>0</v>
      </c>
      <c r="L17" s="201"/>
      <c r="M17" s="154">
        <v>4600</v>
      </c>
      <c r="N17" s="154"/>
      <c r="O17" s="154"/>
      <c r="P17" s="154"/>
      <c r="Q17" s="154"/>
      <c r="R17" s="154"/>
      <c r="S17" s="154"/>
      <c r="T17" s="154"/>
      <c r="U17" s="154"/>
      <c r="V17" s="154"/>
      <c r="W17" s="200">
        <f>F19</f>
        <v>0</v>
      </c>
      <c r="X17" s="200">
        <f>G19</f>
        <v>0</v>
      </c>
      <c r="Y17" s="200"/>
      <c r="Z17" s="200"/>
      <c r="AA17" s="200">
        <f>F60</f>
        <v>0</v>
      </c>
      <c r="AB17" s="218"/>
    </row>
    <row r="18" spans="2:32">
      <c r="C18" s="199" t="s">
        <v>91</v>
      </c>
      <c r="G18" s="193"/>
      <c r="H18" s="193"/>
      <c r="I18" s="193"/>
      <c r="J18" s="193"/>
      <c r="K18" s="198">
        <f>G18+F18</f>
        <v>0</v>
      </c>
      <c r="L18" s="194"/>
      <c r="M18" s="150"/>
      <c r="N18" s="150"/>
      <c r="O18" s="150"/>
      <c r="P18" s="150"/>
      <c r="Q18" s="150"/>
      <c r="R18" s="150"/>
      <c r="S18" s="150"/>
      <c r="T18" s="150"/>
      <c r="U18" s="150"/>
      <c r="V18" s="150"/>
      <c r="W18" s="193"/>
      <c r="X18" s="193"/>
      <c r="Y18" s="193"/>
      <c r="Z18" s="193"/>
      <c r="AA18" s="193"/>
    </row>
    <row r="19" spans="2:32">
      <c r="C19" s="197" t="s">
        <v>80</v>
      </c>
      <c r="D19" s="183"/>
      <c r="F19" s="183">
        <f>SUM(F17:F18)</f>
        <v>0</v>
      </c>
      <c r="G19" s="196"/>
      <c r="H19" s="196"/>
      <c r="I19" s="196"/>
      <c r="J19" s="196"/>
      <c r="K19" s="195">
        <f>SUM(K17:K18)</f>
        <v>0</v>
      </c>
      <c r="L19" s="194"/>
      <c r="M19" s="150"/>
      <c r="N19" s="150"/>
      <c r="O19" s="150"/>
      <c r="P19" s="150"/>
      <c r="Q19" s="150"/>
      <c r="R19" s="150"/>
      <c r="S19" s="150"/>
      <c r="T19" s="150"/>
      <c r="U19" s="150"/>
      <c r="V19" s="150"/>
      <c r="W19" s="193"/>
      <c r="X19" s="193"/>
      <c r="Y19" s="193"/>
      <c r="Z19" s="193"/>
      <c r="AA19" s="193"/>
    </row>
    <row r="20" spans="2:32" ht="13.5" thickBot="1">
      <c r="L20" s="194"/>
      <c r="M20" s="236" t="s">
        <v>115</v>
      </c>
      <c r="N20" s="150"/>
      <c r="O20" s="150"/>
      <c r="P20" s="150"/>
      <c r="Q20" s="150"/>
      <c r="R20" s="150"/>
      <c r="S20" s="150"/>
      <c r="T20" s="150"/>
      <c r="U20" s="150"/>
      <c r="V20" s="150"/>
      <c r="W20" s="193"/>
      <c r="X20" s="193"/>
      <c r="Y20" s="193"/>
      <c r="Z20" s="193"/>
      <c r="AA20" s="193"/>
      <c r="AB20" s="226" t="s">
        <v>111</v>
      </c>
    </row>
    <row r="21" spans="2:32" ht="26.25" thickBot="1">
      <c r="B21" s="192" t="s">
        <v>90</v>
      </c>
      <c r="C21" s="191" t="s">
        <v>89</v>
      </c>
      <c r="D21" s="190"/>
      <c r="E21" s="224" t="s">
        <v>109</v>
      </c>
      <c r="F21" s="189" t="s">
        <v>107</v>
      </c>
      <c r="G21" s="188" t="s">
        <v>116</v>
      </c>
      <c r="H21" s="188" t="s">
        <v>117</v>
      </c>
      <c r="I21" s="188" t="s">
        <v>140</v>
      </c>
      <c r="J21" s="188" t="s">
        <v>141</v>
      </c>
      <c r="K21" s="188" t="s">
        <v>88</v>
      </c>
      <c r="L21" s="187"/>
      <c r="M21" s="186" t="s">
        <v>87</v>
      </c>
      <c r="N21" s="225" t="s">
        <v>110</v>
      </c>
      <c r="O21" s="246">
        <v>42551</v>
      </c>
      <c r="P21" s="246">
        <v>42582</v>
      </c>
      <c r="Q21" s="246">
        <v>42613</v>
      </c>
      <c r="R21" s="246">
        <v>42643</v>
      </c>
      <c r="S21" s="246">
        <v>42674</v>
      </c>
      <c r="T21" s="246">
        <v>42704</v>
      </c>
      <c r="U21" s="246">
        <v>42735</v>
      </c>
      <c r="V21" s="246">
        <v>42766</v>
      </c>
      <c r="W21" s="246">
        <v>42794</v>
      </c>
      <c r="X21" s="246">
        <v>42825</v>
      </c>
      <c r="Y21" s="246">
        <v>42855</v>
      </c>
      <c r="Z21" s="246">
        <v>42886</v>
      </c>
      <c r="AA21" s="185" t="s">
        <v>86</v>
      </c>
      <c r="AB21" s="214" t="s">
        <v>112</v>
      </c>
      <c r="AC21" s="233" t="s">
        <v>113</v>
      </c>
      <c r="AD21" s="184"/>
      <c r="AE21" s="184"/>
      <c r="AF21" s="184"/>
    </row>
    <row r="22" spans="2:32">
      <c r="B22" s="175">
        <v>5010</v>
      </c>
      <c r="D22" s="149" t="s">
        <v>132</v>
      </c>
      <c r="E22" s="244"/>
      <c r="F22" s="173">
        <f>'Year 1'!F22</f>
        <v>0</v>
      </c>
      <c r="G22" s="240">
        <f>'Year 2'!G22</f>
        <v>0</v>
      </c>
      <c r="H22" s="240">
        <f>'Year 3'!H22</f>
        <v>0</v>
      </c>
      <c r="I22" s="240">
        <v>0</v>
      </c>
      <c r="J22" s="240">
        <v>0</v>
      </c>
      <c r="K22" s="152">
        <f>SUM(F22:J22)</f>
        <v>0</v>
      </c>
      <c r="L22" s="177"/>
      <c r="M22" s="175">
        <v>5010</v>
      </c>
      <c r="N22" s="154"/>
      <c r="O22" s="154"/>
      <c r="P22" s="154"/>
      <c r="Q22" s="154"/>
      <c r="R22" s="154"/>
      <c r="S22" s="154"/>
      <c r="T22" s="154"/>
      <c r="U22" s="154"/>
      <c r="V22" s="154"/>
      <c r="W22" s="154"/>
      <c r="X22" s="154"/>
      <c r="Y22" s="154"/>
      <c r="Z22" s="154"/>
      <c r="AA22" s="160">
        <f>SUM(W22:Z22)</f>
        <v>0</v>
      </c>
      <c r="AB22" s="227">
        <f>SUM(N22:Z22)</f>
        <v>0</v>
      </c>
      <c r="AC22" s="230">
        <f>K22-AB22</f>
        <v>0</v>
      </c>
      <c r="AD22" s="184"/>
      <c r="AE22" s="184"/>
      <c r="AF22" s="184"/>
    </row>
    <row r="23" spans="2:32">
      <c r="B23" s="175">
        <v>5010</v>
      </c>
      <c r="D23" s="149" t="s">
        <v>132</v>
      </c>
      <c r="E23" s="244"/>
      <c r="F23" s="173">
        <f>'Year 1'!F23</f>
        <v>0</v>
      </c>
      <c r="G23" s="240">
        <f>'Year 2'!G23</f>
        <v>0</v>
      </c>
      <c r="H23" s="240">
        <f>'Year 3'!H23</f>
        <v>0</v>
      </c>
      <c r="I23" s="240">
        <v>0</v>
      </c>
      <c r="J23" s="240">
        <v>0</v>
      </c>
      <c r="K23" s="152">
        <f t="shared" ref="K23:K30" si="0">SUM(F23:J23)</f>
        <v>0</v>
      </c>
      <c r="L23" s="177"/>
      <c r="M23" s="175">
        <v>5010</v>
      </c>
      <c r="N23" s="154"/>
      <c r="O23" s="154"/>
      <c r="P23" s="154"/>
      <c r="Q23" s="154"/>
      <c r="R23" s="154"/>
      <c r="S23" s="154"/>
      <c r="T23" s="154"/>
      <c r="U23" s="154"/>
      <c r="V23" s="154"/>
      <c r="W23" s="154"/>
      <c r="X23" s="154"/>
      <c r="Y23" s="154"/>
      <c r="Z23" s="154"/>
      <c r="AA23" s="160">
        <f t="shared" ref="AA23:AA57" si="1">SUM(W23:Z23)</f>
        <v>0</v>
      </c>
      <c r="AB23" s="227">
        <f t="shared" ref="AB23:AB60" si="2">SUM(N23:Z23)</f>
        <v>0</v>
      </c>
      <c r="AC23" s="230">
        <f t="shared" ref="AC23:AC60" si="3">K23-AB23</f>
        <v>0</v>
      </c>
      <c r="AD23" s="184"/>
      <c r="AE23" s="184"/>
      <c r="AF23" s="184"/>
    </row>
    <row r="24" spans="2:32">
      <c r="B24" s="175">
        <v>5010</v>
      </c>
      <c r="D24" s="149" t="s">
        <v>133</v>
      </c>
      <c r="E24" s="244"/>
      <c r="F24" s="173">
        <f>'Year 1'!F24</f>
        <v>0</v>
      </c>
      <c r="G24" s="240">
        <f>'Year 2'!G24</f>
        <v>0</v>
      </c>
      <c r="H24" s="240">
        <f>'Year 3'!H24</f>
        <v>0</v>
      </c>
      <c r="I24" s="240"/>
      <c r="J24" s="240"/>
      <c r="K24" s="152">
        <f t="shared" si="0"/>
        <v>0</v>
      </c>
      <c r="L24" s="177"/>
      <c r="M24" s="175"/>
      <c r="N24" s="154"/>
      <c r="O24" s="154"/>
      <c r="P24" s="154"/>
      <c r="Q24" s="154"/>
      <c r="R24" s="154"/>
      <c r="S24" s="154"/>
      <c r="T24" s="154"/>
      <c r="U24" s="154"/>
      <c r="V24" s="154"/>
      <c r="W24" s="154"/>
      <c r="X24" s="154"/>
      <c r="Y24" s="154"/>
      <c r="Z24" s="154"/>
      <c r="AA24" s="160"/>
      <c r="AB24" s="227">
        <f t="shared" si="2"/>
        <v>0</v>
      </c>
      <c r="AC24" s="230">
        <f t="shared" si="3"/>
        <v>0</v>
      </c>
      <c r="AD24" s="184"/>
      <c r="AE24" s="184"/>
      <c r="AF24" s="184"/>
    </row>
    <row r="25" spans="2:32">
      <c r="B25" s="175">
        <v>5010</v>
      </c>
      <c r="D25" s="149" t="s">
        <v>134</v>
      </c>
      <c r="E25" s="244"/>
      <c r="F25" s="173">
        <f>'Year 1'!F25</f>
        <v>0</v>
      </c>
      <c r="G25" s="240">
        <f>'Year 2'!G25</f>
        <v>0</v>
      </c>
      <c r="H25" s="240">
        <f>'Year 3'!H25</f>
        <v>0</v>
      </c>
      <c r="I25" s="240">
        <v>0</v>
      </c>
      <c r="J25" s="240">
        <v>0</v>
      </c>
      <c r="K25" s="152">
        <f t="shared" si="0"/>
        <v>0</v>
      </c>
      <c r="L25" s="177"/>
      <c r="M25" s="175">
        <v>5010</v>
      </c>
      <c r="N25" s="154"/>
      <c r="O25" s="154"/>
      <c r="P25" s="154"/>
      <c r="Q25" s="154"/>
      <c r="R25" s="154"/>
      <c r="S25" s="154"/>
      <c r="T25" s="154"/>
      <c r="U25" s="154"/>
      <c r="V25" s="154"/>
      <c r="W25" s="154"/>
      <c r="X25" s="154"/>
      <c r="Y25" s="154"/>
      <c r="Z25" s="154"/>
      <c r="AA25" s="160">
        <f t="shared" si="1"/>
        <v>0</v>
      </c>
      <c r="AB25" s="227">
        <f t="shared" si="2"/>
        <v>0</v>
      </c>
      <c r="AC25" s="230">
        <f t="shared" si="3"/>
        <v>0</v>
      </c>
      <c r="AD25" s="184"/>
      <c r="AE25" s="184"/>
      <c r="AF25" s="184"/>
    </row>
    <row r="26" spans="2:32">
      <c r="B26" s="175">
        <v>5101</v>
      </c>
      <c r="D26" s="149" t="s">
        <v>135</v>
      </c>
      <c r="E26" s="244"/>
      <c r="F26" s="173">
        <f>'Year 1'!F26</f>
        <v>0</v>
      </c>
      <c r="G26" s="240">
        <f>'Year 2'!G26</f>
        <v>0</v>
      </c>
      <c r="H26" s="240">
        <f>'Year 3'!H26</f>
        <v>0</v>
      </c>
      <c r="I26" s="240">
        <v>0</v>
      </c>
      <c r="J26" s="240">
        <v>0</v>
      </c>
      <c r="K26" s="152">
        <f t="shared" si="0"/>
        <v>0</v>
      </c>
      <c r="L26" s="177"/>
      <c r="M26" s="175">
        <v>5101</v>
      </c>
      <c r="N26" s="154"/>
      <c r="O26" s="154"/>
      <c r="P26" s="154"/>
      <c r="Q26" s="154"/>
      <c r="R26" s="154"/>
      <c r="S26" s="154"/>
      <c r="T26" s="154"/>
      <c r="U26" s="154"/>
      <c r="V26" s="154"/>
      <c r="W26" s="154"/>
      <c r="X26" s="154"/>
      <c r="Y26" s="154"/>
      <c r="Z26" s="154"/>
      <c r="AA26" s="160">
        <f t="shared" si="1"/>
        <v>0</v>
      </c>
      <c r="AB26" s="227">
        <f t="shared" si="2"/>
        <v>0</v>
      </c>
      <c r="AC26" s="230">
        <f t="shared" si="3"/>
        <v>0</v>
      </c>
      <c r="AD26" s="184"/>
      <c r="AE26" s="184"/>
      <c r="AF26" s="184"/>
    </row>
    <row r="27" spans="2:32">
      <c r="B27" s="175">
        <v>5101</v>
      </c>
      <c r="D27" s="149" t="s">
        <v>136</v>
      </c>
      <c r="E27" s="244"/>
      <c r="F27" s="173">
        <f>'Year 1'!F27</f>
        <v>0</v>
      </c>
      <c r="G27" s="240">
        <f>'Year 2'!G27</f>
        <v>0</v>
      </c>
      <c r="H27" s="240">
        <f>'Year 3'!H27</f>
        <v>0</v>
      </c>
      <c r="I27" s="240">
        <v>0</v>
      </c>
      <c r="J27" s="240">
        <v>0</v>
      </c>
      <c r="K27" s="152">
        <f t="shared" si="0"/>
        <v>0</v>
      </c>
      <c r="L27" s="177"/>
      <c r="M27" s="175">
        <v>5101</v>
      </c>
      <c r="N27" s="154"/>
      <c r="O27" s="154"/>
      <c r="P27" s="154"/>
      <c r="Q27" s="154"/>
      <c r="R27" s="154"/>
      <c r="S27" s="154"/>
      <c r="T27" s="154"/>
      <c r="U27" s="154"/>
      <c r="V27" s="154"/>
      <c r="W27" s="154"/>
      <c r="X27" s="154"/>
      <c r="Y27" s="154"/>
      <c r="Z27" s="154"/>
      <c r="AA27" s="160">
        <f t="shared" si="1"/>
        <v>0</v>
      </c>
      <c r="AB27" s="227">
        <f t="shared" si="2"/>
        <v>0</v>
      </c>
      <c r="AC27" s="230">
        <f t="shared" si="3"/>
        <v>0</v>
      </c>
    </row>
    <row r="28" spans="2:32">
      <c r="B28" s="175">
        <v>5100</v>
      </c>
      <c r="D28" s="149" t="s">
        <v>134</v>
      </c>
      <c r="E28" s="244"/>
      <c r="F28" s="173">
        <f>'Year 1'!F28</f>
        <v>0</v>
      </c>
      <c r="G28" s="240">
        <f>'Year 2'!G28</f>
        <v>0</v>
      </c>
      <c r="H28" s="240">
        <f>'Year 3'!H28</f>
        <v>0</v>
      </c>
      <c r="I28" s="240">
        <v>0</v>
      </c>
      <c r="J28" s="240">
        <v>0</v>
      </c>
      <c r="K28" s="152">
        <f t="shared" si="0"/>
        <v>0</v>
      </c>
      <c r="L28" s="177"/>
      <c r="M28" s="175">
        <v>5101</v>
      </c>
      <c r="N28" s="154"/>
      <c r="O28" s="154"/>
      <c r="P28" s="154"/>
      <c r="Q28" s="154"/>
      <c r="R28" s="154"/>
      <c r="S28" s="154"/>
      <c r="T28" s="154"/>
      <c r="U28" s="154"/>
      <c r="V28" s="154"/>
      <c r="W28" s="154"/>
      <c r="X28" s="154"/>
      <c r="Y28" s="154"/>
      <c r="Z28" s="154"/>
      <c r="AA28" s="160">
        <f t="shared" si="1"/>
        <v>0</v>
      </c>
      <c r="AB28" s="227">
        <f t="shared" si="2"/>
        <v>0</v>
      </c>
      <c r="AC28" s="230">
        <f t="shared" si="3"/>
        <v>0</v>
      </c>
    </row>
    <row r="29" spans="2:32">
      <c r="B29" s="175"/>
      <c r="E29" s="151"/>
      <c r="F29" s="173">
        <f>'Year 1'!F29</f>
        <v>0</v>
      </c>
      <c r="G29" s="240">
        <f>'Year 2'!G29</f>
        <v>0</v>
      </c>
      <c r="H29" s="240">
        <f>'Year 3'!H29</f>
        <v>0</v>
      </c>
      <c r="I29" s="240">
        <v>0</v>
      </c>
      <c r="J29" s="240">
        <v>0</v>
      </c>
      <c r="K29" s="152">
        <f t="shared" si="0"/>
        <v>0</v>
      </c>
      <c r="L29" s="177"/>
      <c r="M29" s="175">
        <v>5101</v>
      </c>
      <c r="N29" s="154"/>
      <c r="O29" s="154"/>
      <c r="P29" s="154"/>
      <c r="Q29" s="154"/>
      <c r="R29" s="154"/>
      <c r="S29" s="154"/>
      <c r="T29" s="154"/>
      <c r="U29" s="154"/>
      <c r="V29" s="154"/>
      <c r="W29" s="154"/>
      <c r="X29" s="154"/>
      <c r="Y29" s="154"/>
      <c r="Z29" s="154"/>
      <c r="AA29" s="160">
        <f t="shared" si="1"/>
        <v>0</v>
      </c>
      <c r="AB29" s="227">
        <f t="shared" si="2"/>
        <v>0</v>
      </c>
      <c r="AC29" s="230">
        <f t="shared" si="3"/>
        <v>0</v>
      </c>
    </row>
    <row r="30" spans="2:32">
      <c r="B30" s="175"/>
      <c r="E30" s="151"/>
      <c r="F30" s="173">
        <f>'Year 1'!F30</f>
        <v>0</v>
      </c>
      <c r="G30" s="240">
        <f>'Year 2'!G30</f>
        <v>0</v>
      </c>
      <c r="H30" s="240">
        <f>'Year 3'!H30</f>
        <v>0</v>
      </c>
      <c r="I30" s="240">
        <v>0</v>
      </c>
      <c r="J30" s="240">
        <v>0</v>
      </c>
      <c r="K30" s="152">
        <f t="shared" si="0"/>
        <v>0</v>
      </c>
      <c r="L30" s="177"/>
      <c r="M30" s="175">
        <v>5101</v>
      </c>
      <c r="N30" s="154"/>
      <c r="O30" s="154"/>
      <c r="P30" s="154"/>
      <c r="Q30" s="154"/>
      <c r="R30" s="154"/>
      <c r="S30" s="154"/>
      <c r="T30" s="154"/>
      <c r="U30" s="154"/>
      <c r="V30" s="154"/>
      <c r="W30" s="154"/>
      <c r="X30" s="154"/>
      <c r="Y30" s="154"/>
      <c r="Z30" s="154"/>
      <c r="AA30" s="160">
        <f t="shared" si="1"/>
        <v>0</v>
      </c>
      <c r="AB30" s="227">
        <f t="shared" si="2"/>
        <v>0</v>
      </c>
      <c r="AC30" s="230">
        <f t="shared" si="3"/>
        <v>0</v>
      </c>
    </row>
    <row r="31" spans="2:32">
      <c r="B31" s="175"/>
      <c r="E31" s="151"/>
      <c r="F31" s="173">
        <f>'Year 1'!F31</f>
        <v>0</v>
      </c>
      <c r="G31" s="240">
        <f>'Year 2'!G31</f>
        <v>0</v>
      </c>
      <c r="H31" s="240">
        <f>'Year 3'!H31</f>
        <v>0</v>
      </c>
      <c r="I31" s="240"/>
      <c r="J31" s="240"/>
      <c r="K31" s="152">
        <f>SUM(F31:G31)</f>
        <v>0</v>
      </c>
      <c r="L31" s="177"/>
      <c r="M31" s="175"/>
      <c r="N31" s="154"/>
      <c r="O31" s="154"/>
      <c r="P31" s="154"/>
      <c r="Q31" s="154"/>
      <c r="R31" s="154"/>
      <c r="S31" s="154"/>
      <c r="T31" s="154"/>
      <c r="U31" s="154"/>
      <c r="V31" s="154"/>
      <c r="W31" s="154"/>
      <c r="X31" s="154"/>
      <c r="Y31" s="154"/>
      <c r="Z31" s="154"/>
      <c r="AA31" s="160">
        <f t="shared" si="1"/>
        <v>0</v>
      </c>
      <c r="AB31" s="227">
        <f t="shared" si="2"/>
        <v>0</v>
      </c>
      <c r="AC31" s="230">
        <f t="shared" si="3"/>
        <v>0</v>
      </c>
    </row>
    <row r="32" spans="2:32">
      <c r="B32" s="175"/>
      <c r="C32" s="183" t="s">
        <v>84</v>
      </c>
      <c r="D32" s="183"/>
      <c r="E32" s="182"/>
      <c r="F32" s="181">
        <f>'Year 1'!F32</f>
        <v>0</v>
      </c>
      <c r="G32" s="241">
        <f>'Year 2'!G32</f>
        <v>0</v>
      </c>
      <c r="H32" s="241">
        <f>'Year 3'!H32</f>
        <v>0</v>
      </c>
      <c r="I32" s="241">
        <f t="shared" ref="H32:I32" si="4">SUM(I22:I31)</f>
        <v>0</v>
      </c>
      <c r="J32" s="241">
        <f>SUM(J22:J30)</f>
        <v>0</v>
      </c>
      <c r="K32" s="180">
        <f>SUM(F32:J32)</f>
        <v>0</v>
      </c>
      <c r="L32" s="177"/>
      <c r="M32" s="175"/>
      <c r="N32" s="179">
        <f>SUM(N22:N31)</f>
        <v>0</v>
      </c>
      <c r="O32" s="179">
        <f>SUM(O22:O31)</f>
        <v>0</v>
      </c>
      <c r="P32" s="179"/>
      <c r="Q32" s="179"/>
      <c r="R32" s="179"/>
      <c r="S32" s="179"/>
      <c r="T32" s="179"/>
      <c r="U32" s="179"/>
      <c r="V32" s="179"/>
      <c r="W32" s="178">
        <f t="shared" ref="W32:AB32" si="5">SUM(W22:W31)</f>
        <v>0</v>
      </c>
      <c r="X32" s="178">
        <f t="shared" si="5"/>
        <v>0</v>
      </c>
      <c r="Y32" s="178">
        <f t="shared" si="5"/>
        <v>0</v>
      </c>
      <c r="Z32" s="178">
        <f t="shared" si="5"/>
        <v>0</v>
      </c>
      <c r="AA32" s="178">
        <f t="shared" si="5"/>
        <v>0</v>
      </c>
      <c r="AB32" s="220">
        <f t="shared" si="2"/>
        <v>0</v>
      </c>
      <c r="AC32" s="256">
        <f t="shared" si="3"/>
        <v>0</v>
      </c>
    </row>
    <row r="33" spans="2:29">
      <c r="B33" s="175">
        <v>5190</v>
      </c>
      <c r="C33" s="149" t="s">
        <v>142</v>
      </c>
      <c r="D33" s="254">
        <v>0.32600000000000001</v>
      </c>
      <c r="E33" s="151"/>
      <c r="F33" s="173">
        <f>'Year 1'!F33</f>
        <v>0</v>
      </c>
      <c r="G33" s="240">
        <f>'Year 2'!G33</f>
        <v>0</v>
      </c>
      <c r="H33" s="240">
        <f>'Year 3'!H33</f>
        <v>0</v>
      </c>
      <c r="I33" s="240">
        <v>0</v>
      </c>
      <c r="J33" s="240">
        <v>0</v>
      </c>
      <c r="K33" s="152">
        <f>SUM(F33:J33)</f>
        <v>0</v>
      </c>
      <c r="L33" s="177"/>
      <c r="M33" s="175">
        <v>5190</v>
      </c>
      <c r="N33" s="154">
        <f>N32*D33</f>
        <v>0</v>
      </c>
      <c r="O33" s="154"/>
      <c r="P33" s="154"/>
      <c r="Q33" s="154"/>
      <c r="R33" s="154"/>
      <c r="S33" s="154"/>
      <c r="T33" s="154"/>
      <c r="U33" s="154"/>
      <c r="V33" s="154"/>
      <c r="W33" s="160"/>
      <c r="X33" s="160">
        <f>X32*31.8%</f>
        <v>0</v>
      </c>
      <c r="Y33" s="160"/>
      <c r="Z33" s="160"/>
      <c r="AA33" s="160">
        <f t="shared" si="1"/>
        <v>0</v>
      </c>
      <c r="AB33" s="221">
        <f t="shared" si="2"/>
        <v>0</v>
      </c>
      <c r="AC33" s="230">
        <f t="shared" si="3"/>
        <v>0</v>
      </c>
    </row>
    <row r="34" spans="2:29">
      <c r="B34" s="175">
        <v>5192</v>
      </c>
      <c r="C34" s="149" t="s">
        <v>9</v>
      </c>
      <c r="F34" s="173">
        <f>'Year 1'!F34</f>
        <v>0</v>
      </c>
      <c r="G34" s="240">
        <f>'Year 2'!G34</f>
        <v>0</v>
      </c>
      <c r="H34" s="240">
        <f>'Year 3'!H34</f>
        <v>0</v>
      </c>
      <c r="I34" s="240">
        <v>0</v>
      </c>
      <c r="J34" s="240">
        <v>0</v>
      </c>
      <c r="K34" s="152">
        <f t="shared" ref="K34:K57" si="6">SUM(F34:J34)</f>
        <v>0</v>
      </c>
      <c r="L34" s="177"/>
      <c r="M34" s="175">
        <v>5192</v>
      </c>
      <c r="N34" s="154"/>
      <c r="O34" s="154"/>
      <c r="P34" s="154"/>
      <c r="Q34" s="154"/>
      <c r="R34" s="154"/>
      <c r="S34" s="154"/>
      <c r="T34" s="154"/>
      <c r="U34" s="154"/>
      <c r="V34" s="154"/>
      <c r="W34" s="160"/>
      <c r="X34" s="160"/>
      <c r="Y34" s="160"/>
      <c r="Z34" s="160"/>
      <c r="AA34" s="160">
        <f t="shared" si="1"/>
        <v>0</v>
      </c>
      <c r="AB34" s="221">
        <f t="shared" si="2"/>
        <v>0</v>
      </c>
      <c r="AC34" s="230">
        <f t="shared" si="3"/>
        <v>0</v>
      </c>
    </row>
    <row r="35" spans="2:29">
      <c r="B35" s="175"/>
      <c r="F35" s="173">
        <f>'Year 1'!F35</f>
        <v>0</v>
      </c>
      <c r="G35" s="240">
        <f>'Year 2'!G35</f>
        <v>0</v>
      </c>
      <c r="H35" s="240">
        <f>'Year 3'!H35</f>
        <v>0</v>
      </c>
      <c r="I35" s="240">
        <v>0</v>
      </c>
      <c r="J35" s="240">
        <v>0</v>
      </c>
      <c r="K35" s="152">
        <f t="shared" si="6"/>
        <v>0</v>
      </c>
      <c r="L35" s="177"/>
      <c r="M35" s="175"/>
      <c r="N35" s="154"/>
      <c r="O35" s="154"/>
      <c r="P35" s="154"/>
      <c r="Q35" s="154"/>
      <c r="R35" s="154"/>
      <c r="S35" s="154"/>
      <c r="T35" s="154"/>
      <c r="U35" s="154"/>
      <c r="V35" s="154"/>
      <c r="W35" s="160"/>
      <c r="X35" s="160"/>
      <c r="Y35" s="160"/>
      <c r="Z35" s="160"/>
      <c r="AA35" s="160">
        <f t="shared" si="1"/>
        <v>0</v>
      </c>
      <c r="AB35" s="219">
        <f t="shared" si="2"/>
        <v>0</v>
      </c>
      <c r="AC35" s="230">
        <f t="shared" si="3"/>
        <v>0</v>
      </c>
    </row>
    <row r="36" spans="2:29">
      <c r="B36" s="175">
        <v>5200</v>
      </c>
      <c r="C36" s="149" t="s">
        <v>118</v>
      </c>
      <c r="F36" s="173">
        <f>'Year 1'!F36</f>
        <v>0</v>
      </c>
      <c r="G36" s="240">
        <f>'Year 2'!G36</f>
        <v>0</v>
      </c>
      <c r="H36" s="240">
        <f>'Year 3'!H36</f>
        <v>0</v>
      </c>
      <c r="I36" s="240">
        <v>0</v>
      </c>
      <c r="J36" s="240">
        <v>0</v>
      </c>
      <c r="K36" s="152">
        <f t="shared" si="6"/>
        <v>0</v>
      </c>
      <c r="L36" s="177"/>
      <c r="M36" s="175">
        <v>5200</v>
      </c>
      <c r="N36" s="154"/>
      <c r="O36" s="154"/>
      <c r="P36" s="154"/>
      <c r="Q36" s="154"/>
      <c r="R36" s="154"/>
      <c r="S36" s="154"/>
      <c r="T36" s="154"/>
      <c r="U36" s="154"/>
      <c r="V36" s="154"/>
      <c r="W36" s="160"/>
      <c r="X36" s="160"/>
      <c r="Y36" s="160"/>
      <c r="Z36" s="160"/>
      <c r="AA36" s="160">
        <f t="shared" si="1"/>
        <v>0</v>
      </c>
      <c r="AB36" s="219">
        <f t="shared" si="2"/>
        <v>0</v>
      </c>
      <c r="AC36" s="230">
        <f t="shared" si="3"/>
        <v>0</v>
      </c>
    </row>
    <row r="37" spans="2:29">
      <c r="B37" s="175">
        <v>5201</v>
      </c>
      <c r="C37" s="149" t="s">
        <v>119</v>
      </c>
      <c r="F37" s="173">
        <f>'Year 1'!F37</f>
        <v>0</v>
      </c>
      <c r="G37" s="240">
        <f>'Year 2'!G37</f>
        <v>0</v>
      </c>
      <c r="H37" s="240">
        <f>'Year 3'!H37</f>
        <v>0</v>
      </c>
      <c r="I37" s="240">
        <v>0</v>
      </c>
      <c r="J37" s="240">
        <v>0</v>
      </c>
      <c r="K37" s="152">
        <f t="shared" si="6"/>
        <v>0</v>
      </c>
      <c r="L37" s="177"/>
      <c r="M37" s="175">
        <v>5201</v>
      </c>
      <c r="N37" s="154"/>
      <c r="O37" s="154"/>
      <c r="P37" s="154"/>
      <c r="Q37" s="154"/>
      <c r="R37" s="154"/>
      <c r="S37" s="154"/>
      <c r="T37" s="154"/>
      <c r="U37" s="154"/>
      <c r="V37" s="154"/>
      <c r="W37" s="160"/>
      <c r="X37" s="160"/>
      <c r="Y37" s="160"/>
      <c r="Z37" s="160"/>
      <c r="AA37" s="160">
        <f t="shared" si="1"/>
        <v>0</v>
      </c>
      <c r="AB37" s="219">
        <f t="shared" si="2"/>
        <v>0</v>
      </c>
      <c r="AC37" s="230">
        <f t="shared" si="3"/>
        <v>0</v>
      </c>
    </row>
    <row r="38" spans="2:29">
      <c r="B38" s="175"/>
      <c r="F38" s="173">
        <f>'Year 1'!F38</f>
        <v>0</v>
      </c>
      <c r="G38" s="240">
        <f>'Year 2'!G38</f>
        <v>0</v>
      </c>
      <c r="H38" s="240">
        <f>'Year 3'!H38</f>
        <v>0</v>
      </c>
      <c r="I38" s="240">
        <v>0</v>
      </c>
      <c r="J38" s="240">
        <v>0</v>
      </c>
      <c r="K38" s="152">
        <f t="shared" si="6"/>
        <v>0</v>
      </c>
      <c r="L38" s="177"/>
      <c r="M38" s="175"/>
      <c r="N38" s="154"/>
      <c r="O38" s="154"/>
      <c r="P38" s="154"/>
      <c r="Q38" s="154"/>
      <c r="R38" s="154"/>
      <c r="S38" s="154"/>
      <c r="T38" s="154"/>
      <c r="U38" s="154"/>
      <c r="V38" s="154"/>
      <c r="W38" s="160"/>
      <c r="X38" s="160"/>
      <c r="Y38" s="160"/>
      <c r="Z38" s="160"/>
      <c r="AA38" s="160">
        <f t="shared" si="1"/>
        <v>0</v>
      </c>
      <c r="AB38" s="219">
        <f t="shared" si="2"/>
        <v>0</v>
      </c>
      <c r="AC38" s="230">
        <f t="shared" si="3"/>
        <v>0</v>
      </c>
    </row>
    <row r="39" spans="2:29">
      <c r="B39" s="175">
        <v>5228</v>
      </c>
      <c r="C39" s="149" t="s">
        <v>137</v>
      </c>
      <c r="F39" s="173">
        <f>'Year 1'!F39</f>
        <v>0</v>
      </c>
      <c r="G39" s="240">
        <f>'Year 2'!G39</f>
        <v>0</v>
      </c>
      <c r="H39" s="240">
        <f>'Year 3'!H39</f>
        <v>0</v>
      </c>
      <c r="I39" s="240">
        <v>0</v>
      </c>
      <c r="J39" s="240">
        <v>0</v>
      </c>
      <c r="K39" s="152">
        <f t="shared" si="6"/>
        <v>0</v>
      </c>
      <c r="L39" s="177"/>
      <c r="M39" s="175">
        <v>5228</v>
      </c>
      <c r="N39" s="154"/>
      <c r="O39" s="154"/>
      <c r="P39" s="154"/>
      <c r="Q39" s="154"/>
      <c r="R39" s="154"/>
      <c r="S39" s="154"/>
      <c r="T39" s="154"/>
      <c r="U39" s="154"/>
      <c r="V39" s="154"/>
      <c r="W39" s="160"/>
      <c r="X39" s="160"/>
      <c r="Y39" s="160"/>
      <c r="Z39" s="160"/>
      <c r="AA39" s="160">
        <f t="shared" si="1"/>
        <v>0</v>
      </c>
      <c r="AB39" s="219">
        <f t="shared" si="2"/>
        <v>0</v>
      </c>
      <c r="AC39" s="230">
        <f t="shared" si="3"/>
        <v>0</v>
      </c>
    </row>
    <row r="40" spans="2:29">
      <c r="B40" s="175">
        <v>5223</v>
      </c>
      <c r="C40" s="149" t="s">
        <v>120</v>
      </c>
      <c r="F40" s="173">
        <f>'Year 1'!F40</f>
        <v>0</v>
      </c>
      <c r="G40" s="240">
        <f>'Year 2'!G40</f>
        <v>0</v>
      </c>
      <c r="H40" s="240">
        <f>'Year 3'!H40</f>
        <v>0</v>
      </c>
      <c r="I40" s="240">
        <v>0</v>
      </c>
      <c r="J40" s="240">
        <v>0</v>
      </c>
      <c r="K40" s="152">
        <f t="shared" si="6"/>
        <v>0</v>
      </c>
      <c r="L40" s="177"/>
      <c r="M40" s="175">
        <v>5223</v>
      </c>
      <c r="N40" s="154"/>
      <c r="O40" s="154"/>
      <c r="P40" s="154"/>
      <c r="Q40" s="154"/>
      <c r="R40" s="154"/>
      <c r="S40" s="154"/>
      <c r="T40" s="154"/>
      <c r="U40" s="154"/>
      <c r="V40" s="154"/>
      <c r="W40" s="160"/>
      <c r="X40" s="160"/>
      <c r="Y40" s="160"/>
      <c r="Z40" s="160"/>
      <c r="AA40" s="160">
        <f t="shared" si="1"/>
        <v>0</v>
      </c>
      <c r="AB40" s="219">
        <f t="shared" si="2"/>
        <v>0</v>
      </c>
      <c r="AC40" s="230">
        <f t="shared" si="3"/>
        <v>0</v>
      </c>
    </row>
    <row r="41" spans="2:29">
      <c r="B41" s="175">
        <v>5249</v>
      </c>
      <c r="C41" s="149" t="s">
        <v>121</v>
      </c>
      <c r="F41" s="173">
        <f>'Year 1'!F41</f>
        <v>0</v>
      </c>
      <c r="G41" s="240">
        <f>'Year 2'!G41</f>
        <v>0</v>
      </c>
      <c r="H41" s="240">
        <f>'Year 3'!H41</f>
        <v>0</v>
      </c>
      <c r="I41" s="240">
        <v>0</v>
      </c>
      <c r="J41" s="240">
        <v>0</v>
      </c>
      <c r="K41" s="152">
        <f t="shared" si="6"/>
        <v>0</v>
      </c>
      <c r="L41" s="172"/>
      <c r="M41" s="175">
        <v>5249</v>
      </c>
      <c r="N41" s="154"/>
      <c r="O41" s="154"/>
      <c r="P41" s="154"/>
      <c r="Q41" s="154"/>
      <c r="R41" s="154"/>
      <c r="S41" s="154"/>
      <c r="T41" s="154"/>
      <c r="U41" s="154"/>
      <c r="V41" s="154"/>
      <c r="W41" s="160"/>
      <c r="X41" s="160"/>
      <c r="Y41" s="160"/>
      <c r="Z41" s="160"/>
      <c r="AA41" s="160">
        <f t="shared" si="1"/>
        <v>0</v>
      </c>
      <c r="AB41" s="219">
        <f t="shared" si="2"/>
        <v>0</v>
      </c>
      <c r="AC41" s="230">
        <f t="shared" si="3"/>
        <v>0</v>
      </c>
    </row>
    <row r="42" spans="2:29">
      <c r="B42" s="175">
        <v>5269</v>
      </c>
      <c r="C42" s="149" t="s">
        <v>122</v>
      </c>
      <c r="F42" s="173">
        <f>'Year 1'!F42</f>
        <v>0</v>
      </c>
      <c r="G42" s="240">
        <f>'Year 2'!G42</f>
        <v>0</v>
      </c>
      <c r="H42" s="240">
        <f>'Year 3'!H42</f>
        <v>0</v>
      </c>
      <c r="I42" s="240">
        <v>0</v>
      </c>
      <c r="J42" s="240">
        <v>0</v>
      </c>
      <c r="K42" s="152">
        <f t="shared" si="6"/>
        <v>0</v>
      </c>
      <c r="L42" s="177"/>
      <c r="M42" s="175">
        <v>5269</v>
      </c>
      <c r="N42" s="154"/>
      <c r="O42" s="154"/>
      <c r="P42" s="154"/>
      <c r="Q42" s="154"/>
      <c r="R42" s="154"/>
      <c r="S42" s="154"/>
      <c r="T42" s="154"/>
      <c r="U42" s="154"/>
      <c r="V42" s="154"/>
      <c r="W42" s="160"/>
      <c r="X42" s="160"/>
      <c r="Y42" s="160"/>
      <c r="Z42" s="160"/>
      <c r="AA42" s="160">
        <f t="shared" si="1"/>
        <v>0</v>
      </c>
      <c r="AB42" s="219">
        <f t="shared" si="2"/>
        <v>0</v>
      </c>
      <c r="AC42" s="230">
        <f t="shared" si="3"/>
        <v>0</v>
      </c>
    </row>
    <row r="43" spans="2:29">
      <c r="B43" s="175">
        <v>5270</v>
      </c>
      <c r="C43" s="149" t="s">
        <v>123</v>
      </c>
      <c r="F43" s="173">
        <f>'Year 1'!F43</f>
        <v>0</v>
      </c>
      <c r="G43" s="240">
        <f>'Year 2'!G43</f>
        <v>0</v>
      </c>
      <c r="H43" s="240">
        <f>'Year 3'!H43</f>
        <v>0</v>
      </c>
      <c r="I43" s="240">
        <v>0</v>
      </c>
      <c r="J43" s="240">
        <v>0</v>
      </c>
      <c r="K43" s="152">
        <f t="shared" si="6"/>
        <v>0</v>
      </c>
      <c r="L43" s="172"/>
      <c r="M43" s="175">
        <v>5270</v>
      </c>
      <c r="N43" s="154"/>
      <c r="O43" s="154"/>
      <c r="P43" s="154"/>
      <c r="Q43" s="154"/>
      <c r="R43" s="154"/>
      <c r="S43" s="154"/>
      <c r="T43" s="154"/>
      <c r="U43" s="154"/>
      <c r="V43" s="154"/>
      <c r="W43" s="237"/>
      <c r="X43" s="160"/>
      <c r="Y43" s="160"/>
      <c r="Z43" s="160"/>
      <c r="AA43" s="160">
        <f t="shared" si="1"/>
        <v>0</v>
      </c>
      <c r="AB43" s="219">
        <f t="shared" si="2"/>
        <v>0</v>
      </c>
      <c r="AC43" s="230">
        <f t="shared" si="3"/>
        <v>0</v>
      </c>
    </row>
    <row r="44" spans="2:29">
      <c r="B44" s="175">
        <v>5302</v>
      </c>
      <c r="C44" s="149" t="s">
        <v>124</v>
      </c>
      <c r="E44" s="238"/>
      <c r="F44" s="173">
        <f>'Year 1'!F44</f>
        <v>0</v>
      </c>
      <c r="G44" s="240">
        <f>'Year 2'!G44</f>
        <v>0</v>
      </c>
      <c r="H44" s="240">
        <f>'Year 3'!H44</f>
        <v>0</v>
      </c>
      <c r="I44" s="240">
        <v>0</v>
      </c>
      <c r="J44" s="240">
        <v>0</v>
      </c>
      <c r="K44" s="152">
        <f t="shared" si="6"/>
        <v>0</v>
      </c>
      <c r="L44" s="177"/>
      <c r="M44" s="175">
        <v>5302</v>
      </c>
      <c r="N44" s="154"/>
      <c r="O44" s="154"/>
      <c r="P44" s="154"/>
      <c r="Q44" s="154"/>
      <c r="R44" s="154"/>
      <c r="S44" s="154"/>
      <c r="T44" s="154"/>
      <c r="U44" s="154"/>
      <c r="V44" s="154"/>
      <c r="W44" s="160"/>
      <c r="X44" s="160"/>
      <c r="Y44" s="160"/>
      <c r="Z44" s="160"/>
      <c r="AA44" s="160">
        <f t="shared" si="1"/>
        <v>0</v>
      </c>
      <c r="AB44" s="219">
        <f t="shared" si="2"/>
        <v>0</v>
      </c>
      <c r="AC44" s="230">
        <f t="shared" si="3"/>
        <v>0</v>
      </c>
    </row>
    <row r="45" spans="2:29">
      <c r="B45" s="175">
        <v>5307</v>
      </c>
      <c r="C45" s="149" t="s">
        <v>125</v>
      </c>
      <c r="F45" s="173">
        <f>'Year 1'!F45</f>
        <v>0</v>
      </c>
      <c r="G45" s="240">
        <f>'Year 2'!G45</f>
        <v>0</v>
      </c>
      <c r="H45" s="240">
        <f>'Year 3'!H45</f>
        <v>0</v>
      </c>
      <c r="I45" s="240">
        <v>0</v>
      </c>
      <c r="J45" s="240">
        <v>0</v>
      </c>
      <c r="K45" s="152">
        <f t="shared" si="6"/>
        <v>0</v>
      </c>
      <c r="L45" s="172"/>
      <c r="M45" s="175">
        <v>5307</v>
      </c>
      <c r="N45" s="154"/>
      <c r="O45" s="154"/>
      <c r="P45" s="154"/>
      <c r="Q45" s="154"/>
      <c r="R45" s="154"/>
      <c r="S45" s="154"/>
      <c r="T45" s="154"/>
      <c r="U45" s="154"/>
      <c r="V45" s="154"/>
      <c r="W45" s="160"/>
      <c r="X45" s="160"/>
      <c r="Y45" s="160"/>
      <c r="Z45" s="160"/>
      <c r="AA45" s="160">
        <f t="shared" si="1"/>
        <v>0</v>
      </c>
      <c r="AB45" s="219">
        <f t="shared" si="2"/>
        <v>0</v>
      </c>
      <c r="AC45" s="230">
        <f t="shared" si="3"/>
        <v>0</v>
      </c>
    </row>
    <row r="46" spans="2:29">
      <c r="B46" s="175">
        <v>5316</v>
      </c>
      <c r="C46" s="239" t="s">
        <v>126</v>
      </c>
      <c r="F46" s="173">
        <f>'Year 1'!F46</f>
        <v>0</v>
      </c>
      <c r="G46" s="240">
        <f>'Year 2'!G46</f>
        <v>0</v>
      </c>
      <c r="H46" s="240">
        <f>'Year 3'!H46</f>
        <v>0</v>
      </c>
      <c r="I46" s="240">
        <v>0</v>
      </c>
      <c r="J46" s="240">
        <v>0</v>
      </c>
      <c r="K46" s="152">
        <f t="shared" si="6"/>
        <v>0</v>
      </c>
      <c r="L46" s="172"/>
      <c r="M46" s="175">
        <v>5316</v>
      </c>
      <c r="N46" s="154"/>
      <c r="O46" s="154"/>
      <c r="P46" s="154"/>
      <c r="Q46" s="154"/>
      <c r="R46" s="154"/>
      <c r="S46" s="154"/>
      <c r="T46" s="154"/>
      <c r="U46" s="154"/>
      <c r="V46" s="154"/>
      <c r="W46" s="160"/>
      <c r="X46" s="160"/>
      <c r="Y46" s="160"/>
      <c r="Z46" s="160"/>
      <c r="AA46" s="160">
        <f t="shared" si="1"/>
        <v>0</v>
      </c>
      <c r="AB46" s="219">
        <f t="shared" si="2"/>
        <v>0</v>
      </c>
      <c r="AC46" s="230">
        <f t="shared" si="3"/>
        <v>0</v>
      </c>
    </row>
    <row r="47" spans="2:29">
      <c r="B47" s="175"/>
      <c r="C47" s="239"/>
      <c r="F47" s="173">
        <f>'Year 1'!F47</f>
        <v>0</v>
      </c>
      <c r="G47" s="240">
        <f>'Year 2'!G47</f>
        <v>0</v>
      </c>
      <c r="H47" s="240">
        <f>'Year 3'!H47</f>
        <v>0</v>
      </c>
      <c r="I47" s="240">
        <v>0</v>
      </c>
      <c r="J47" s="240">
        <v>0</v>
      </c>
      <c r="K47" s="152">
        <f t="shared" si="6"/>
        <v>0</v>
      </c>
      <c r="L47" s="172"/>
      <c r="M47" s="175"/>
      <c r="N47" s="154"/>
      <c r="O47" s="154"/>
      <c r="P47" s="154"/>
      <c r="Q47" s="154"/>
      <c r="R47" s="154"/>
      <c r="S47" s="154"/>
      <c r="T47" s="154"/>
      <c r="U47" s="154"/>
      <c r="V47" s="154"/>
      <c r="W47" s="160"/>
      <c r="X47" s="160"/>
      <c r="Y47" s="160"/>
      <c r="Z47" s="160"/>
      <c r="AA47" s="160">
        <f t="shared" si="1"/>
        <v>0</v>
      </c>
      <c r="AB47" s="219">
        <f t="shared" si="2"/>
        <v>0</v>
      </c>
      <c r="AC47" s="230">
        <f t="shared" si="3"/>
        <v>0</v>
      </c>
    </row>
    <row r="48" spans="2:29">
      <c r="B48" s="175">
        <v>5332</v>
      </c>
      <c r="C48" s="239" t="s">
        <v>127</v>
      </c>
      <c r="F48" s="173">
        <f>'Year 1'!F48</f>
        <v>0</v>
      </c>
      <c r="G48" s="240">
        <f>'Year 2'!G48</f>
        <v>0</v>
      </c>
      <c r="H48" s="240">
        <f>'Year 3'!H48</f>
        <v>0</v>
      </c>
      <c r="I48" s="240">
        <v>0</v>
      </c>
      <c r="J48" s="240">
        <v>0</v>
      </c>
      <c r="K48" s="152">
        <f t="shared" si="6"/>
        <v>0</v>
      </c>
      <c r="L48" s="172"/>
      <c r="M48" s="175">
        <v>5332</v>
      </c>
      <c r="N48" s="154"/>
      <c r="O48" s="154"/>
      <c r="P48" s="154"/>
      <c r="Q48" s="154"/>
      <c r="R48" s="154"/>
      <c r="S48" s="154"/>
      <c r="T48" s="154"/>
      <c r="U48" s="154"/>
      <c r="V48" s="154"/>
      <c r="W48" s="160"/>
      <c r="X48" s="160"/>
      <c r="Y48" s="160"/>
      <c r="Z48" s="160"/>
      <c r="AA48" s="160">
        <f t="shared" si="1"/>
        <v>0</v>
      </c>
      <c r="AB48" s="219">
        <f t="shared" si="2"/>
        <v>0</v>
      </c>
      <c r="AC48" s="230">
        <f t="shared" si="3"/>
        <v>0</v>
      </c>
    </row>
    <row r="49" spans="2:29">
      <c r="B49" s="175">
        <v>5333</v>
      </c>
      <c r="C49" s="149" t="s">
        <v>114</v>
      </c>
      <c r="F49" s="173">
        <f>'Year 1'!F49</f>
        <v>0</v>
      </c>
      <c r="G49" s="240">
        <f>'Year 2'!G49</f>
        <v>0</v>
      </c>
      <c r="H49" s="240">
        <f>'Year 3'!H49</f>
        <v>0</v>
      </c>
      <c r="I49" s="240">
        <v>0</v>
      </c>
      <c r="J49" s="240">
        <v>0</v>
      </c>
      <c r="K49" s="152">
        <f t="shared" si="6"/>
        <v>0</v>
      </c>
      <c r="L49" s="172"/>
      <c r="M49" s="175">
        <v>5333</v>
      </c>
      <c r="N49" s="154"/>
      <c r="O49" s="154"/>
      <c r="P49" s="154"/>
      <c r="Q49" s="154"/>
      <c r="R49" s="154"/>
      <c r="S49" s="154"/>
      <c r="T49" s="154"/>
      <c r="U49" s="154"/>
      <c r="V49" s="154"/>
      <c r="W49" s="160"/>
      <c r="X49" s="160"/>
      <c r="Y49" s="160"/>
      <c r="Z49" s="160"/>
      <c r="AA49" s="160">
        <f t="shared" si="1"/>
        <v>0</v>
      </c>
      <c r="AB49" s="219">
        <f t="shared" si="2"/>
        <v>0</v>
      </c>
      <c r="AC49" s="230">
        <f t="shared" si="3"/>
        <v>0</v>
      </c>
    </row>
    <row r="50" spans="2:29">
      <c r="B50" s="175"/>
      <c r="F50" s="173">
        <f>'Year 1'!F50</f>
        <v>0</v>
      </c>
      <c r="G50" s="240">
        <f>'Year 2'!G50</f>
        <v>0</v>
      </c>
      <c r="H50" s="240">
        <f>'Year 3'!H50</f>
        <v>0</v>
      </c>
      <c r="I50" s="240">
        <v>0</v>
      </c>
      <c r="J50" s="240">
        <v>0</v>
      </c>
      <c r="K50" s="152">
        <f t="shared" si="6"/>
        <v>0</v>
      </c>
      <c r="L50" s="172"/>
      <c r="M50" s="175"/>
      <c r="N50" s="154"/>
      <c r="O50" s="154"/>
      <c r="P50" s="154"/>
      <c r="Q50" s="154"/>
      <c r="R50" s="154"/>
      <c r="S50" s="154"/>
      <c r="T50" s="154"/>
      <c r="U50" s="154"/>
      <c r="V50" s="154"/>
      <c r="W50" s="160"/>
      <c r="X50" s="160"/>
      <c r="Y50" s="160"/>
      <c r="Z50" s="160"/>
      <c r="AA50" s="160">
        <f t="shared" si="1"/>
        <v>0</v>
      </c>
      <c r="AB50" s="219">
        <f t="shared" si="2"/>
        <v>0</v>
      </c>
      <c r="AC50" s="230">
        <f t="shared" si="3"/>
        <v>0</v>
      </c>
    </row>
    <row r="51" spans="2:29">
      <c r="B51" s="175">
        <v>5339</v>
      </c>
      <c r="C51" s="239" t="s">
        <v>138</v>
      </c>
      <c r="F51" s="173">
        <f>'Year 1'!F51</f>
        <v>0</v>
      </c>
      <c r="G51" s="240">
        <f>'Year 2'!G51</f>
        <v>0</v>
      </c>
      <c r="H51" s="240">
        <f>'Year 3'!H51</f>
        <v>0</v>
      </c>
      <c r="I51" s="240">
        <v>0</v>
      </c>
      <c r="J51" s="240">
        <v>0</v>
      </c>
      <c r="K51" s="152">
        <f t="shared" si="6"/>
        <v>0</v>
      </c>
      <c r="L51" s="172"/>
      <c r="M51" s="175">
        <v>5339</v>
      </c>
      <c r="N51" s="154"/>
      <c r="O51" s="154"/>
      <c r="P51" s="154"/>
      <c r="Q51" s="154"/>
      <c r="R51" s="154"/>
      <c r="S51" s="154"/>
      <c r="T51" s="154"/>
      <c r="U51" s="154"/>
      <c r="V51" s="154"/>
      <c r="W51" s="160"/>
      <c r="X51" s="160"/>
      <c r="Y51" s="160"/>
      <c r="Z51" s="160"/>
      <c r="AA51" s="160">
        <f t="shared" si="1"/>
        <v>0</v>
      </c>
      <c r="AB51" s="219">
        <f t="shared" si="2"/>
        <v>0</v>
      </c>
      <c r="AC51" s="230">
        <f t="shared" si="3"/>
        <v>0</v>
      </c>
    </row>
    <row r="52" spans="2:29">
      <c r="B52" s="175">
        <v>5339</v>
      </c>
      <c r="C52" s="149" t="s">
        <v>139</v>
      </c>
      <c r="F52" s="173">
        <f>'Year 1'!F52</f>
        <v>0</v>
      </c>
      <c r="G52" s="240">
        <f>'Year 2'!G52</f>
        <v>0</v>
      </c>
      <c r="H52" s="240">
        <f>'Year 3'!H52</f>
        <v>0</v>
      </c>
      <c r="I52" s="240">
        <v>0</v>
      </c>
      <c r="J52" s="240">
        <v>0</v>
      </c>
      <c r="K52" s="152">
        <f t="shared" si="6"/>
        <v>0</v>
      </c>
      <c r="L52" s="172"/>
      <c r="M52" s="175">
        <v>5339</v>
      </c>
      <c r="N52" s="154"/>
      <c r="O52" s="154"/>
      <c r="P52" s="154"/>
      <c r="Q52" s="154"/>
      <c r="R52" s="154"/>
      <c r="S52" s="154"/>
      <c r="T52" s="154"/>
      <c r="U52" s="154"/>
      <c r="V52" s="154"/>
      <c r="W52" s="160"/>
      <c r="X52" s="160"/>
      <c r="Y52" s="160"/>
      <c r="Z52" s="160"/>
      <c r="AA52" s="160">
        <f t="shared" si="1"/>
        <v>0</v>
      </c>
      <c r="AB52" s="219">
        <f t="shared" si="2"/>
        <v>0</v>
      </c>
      <c r="AC52" s="230">
        <f t="shared" si="3"/>
        <v>0</v>
      </c>
    </row>
    <row r="53" spans="2:29">
      <c r="B53" s="175">
        <v>5340</v>
      </c>
      <c r="C53" s="239" t="s">
        <v>128</v>
      </c>
      <c r="F53" s="173">
        <f>'Year 1'!F53</f>
        <v>0</v>
      </c>
      <c r="G53" s="240">
        <f>'Year 2'!G53</f>
        <v>0</v>
      </c>
      <c r="H53" s="240">
        <f>'Year 3'!H53</f>
        <v>0</v>
      </c>
      <c r="I53" s="240">
        <v>0</v>
      </c>
      <c r="J53" s="240">
        <v>0</v>
      </c>
      <c r="K53" s="152">
        <f t="shared" si="6"/>
        <v>0</v>
      </c>
      <c r="L53" s="172"/>
      <c r="M53" s="175">
        <v>5340</v>
      </c>
      <c r="N53" s="154"/>
      <c r="O53" s="154"/>
      <c r="P53" s="154"/>
      <c r="Q53" s="154"/>
      <c r="R53" s="154"/>
      <c r="S53" s="154"/>
      <c r="T53" s="154"/>
      <c r="U53" s="154"/>
      <c r="V53" s="154"/>
      <c r="W53" s="160"/>
      <c r="X53" s="160"/>
      <c r="Y53" s="160"/>
      <c r="Z53" s="160"/>
      <c r="AA53" s="160">
        <f t="shared" si="1"/>
        <v>0</v>
      </c>
      <c r="AB53" s="219">
        <f t="shared" si="2"/>
        <v>0</v>
      </c>
      <c r="AC53" s="230">
        <f t="shared" si="3"/>
        <v>0</v>
      </c>
    </row>
    <row r="54" spans="2:29">
      <c r="B54" s="175">
        <v>5340</v>
      </c>
      <c r="C54" s="149" t="s">
        <v>129</v>
      </c>
      <c r="D54" s="176"/>
      <c r="E54" s="176"/>
      <c r="F54" s="173">
        <f>'Year 1'!F54</f>
        <v>0</v>
      </c>
      <c r="G54" s="240">
        <f>'Year 2'!G54</f>
        <v>0</v>
      </c>
      <c r="H54" s="240">
        <f>'Year 3'!H54</f>
        <v>0</v>
      </c>
      <c r="I54" s="240">
        <v>0</v>
      </c>
      <c r="J54" s="240">
        <v>0</v>
      </c>
      <c r="K54" s="152">
        <f t="shared" si="6"/>
        <v>0</v>
      </c>
      <c r="L54" s="172"/>
      <c r="M54" s="175">
        <v>5340</v>
      </c>
      <c r="N54" s="154"/>
      <c r="O54" s="154"/>
      <c r="P54" s="154"/>
      <c r="Q54" s="154"/>
      <c r="R54" s="154"/>
      <c r="S54" s="154"/>
      <c r="T54" s="154"/>
      <c r="U54" s="154"/>
      <c r="V54" s="154"/>
      <c r="W54" s="160"/>
      <c r="X54" s="160"/>
      <c r="Y54" s="160"/>
      <c r="Z54" s="160"/>
      <c r="AA54" s="160">
        <f t="shared" si="1"/>
        <v>0</v>
      </c>
      <c r="AB54" s="219">
        <f t="shared" si="2"/>
        <v>0</v>
      </c>
      <c r="AC54" s="230">
        <f t="shared" si="3"/>
        <v>0</v>
      </c>
    </row>
    <row r="55" spans="2:29">
      <c r="B55" s="175">
        <v>5340</v>
      </c>
      <c r="C55" s="149" t="s">
        <v>83</v>
      </c>
      <c r="E55" s="176"/>
      <c r="F55" s="173">
        <f>'Year 1'!F55</f>
        <v>0</v>
      </c>
      <c r="G55" s="240">
        <f>'Year 2'!G55</f>
        <v>0</v>
      </c>
      <c r="H55" s="240">
        <f>'Year 3'!H55</f>
        <v>0</v>
      </c>
      <c r="I55" s="240">
        <v>0</v>
      </c>
      <c r="J55" s="240">
        <v>0</v>
      </c>
      <c r="K55" s="152">
        <f t="shared" si="6"/>
        <v>0</v>
      </c>
      <c r="L55" s="172"/>
      <c r="M55" s="175">
        <v>5340</v>
      </c>
      <c r="N55" s="154"/>
      <c r="O55" s="154"/>
      <c r="P55" s="154"/>
      <c r="Q55" s="154"/>
      <c r="R55" s="154"/>
      <c r="S55" s="154"/>
      <c r="T55" s="154"/>
      <c r="U55" s="154"/>
      <c r="V55" s="154"/>
      <c r="W55" s="160"/>
      <c r="X55" s="160"/>
      <c r="Y55" s="160"/>
      <c r="Z55" s="160"/>
      <c r="AA55" s="160">
        <f t="shared" si="1"/>
        <v>0</v>
      </c>
      <c r="AB55" s="219">
        <f t="shared" si="2"/>
        <v>0</v>
      </c>
      <c r="AC55" s="230">
        <f t="shared" si="3"/>
        <v>0</v>
      </c>
    </row>
    <row r="56" spans="2:29">
      <c r="B56" s="175">
        <v>5339</v>
      </c>
      <c r="C56" s="149" t="s">
        <v>130</v>
      </c>
      <c r="F56" s="173">
        <f>'Year 1'!F56</f>
        <v>0</v>
      </c>
      <c r="G56" s="240">
        <f>'Year 2'!G56</f>
        <v>0</v>
      </c>
      <c r="H56" s="240">
        <f>'Year 3'!H56</f>
        <v>0</v>
      </c>
      <c r="I56" s="240">
        <v>0</v>
      </c>
      <c r="J56" s="240">
        <v>0</v>
      </c>
      <c r="K56" s="152">
        <f t="shared" si="6"/>
        <v>0</v>
      </c>
      <c r="L56" s="172"/>
      <c r="M56" s="175">
        <v>5339</v>
      </c>
      <c r="N56" s="154"/>
      <c r="O56" s="154"/>
      <c r="P56" s="154"/>
      <c r="Q56" s="154"/>
      <c r="R56" s="154"/>
      <c r="S56" s="154"/>
      <c r="T56" s="154"/>
      <c r="U56" s="154"/>
      <c r="V56" s="154"/>
      <c r="W56" s="237"/>
      <c r="X56" s="160"/>
      <c r="Y56" s="160"/>
      <c r="Z56" s="160"/>
      <c r="AA56" s="160">
        <f t="shared" si="1"/>
        <v>0</v>
      </c>
      <c r="AB56" s="219">
        <f t="shared" si="2"/>
        <v>0</v>
      </c>
      <c r="AC56" s="230">
        <f t="shared" si="3"/>
        <v>0</v>
      </c>
    </row>
    <row r="57" spans="2:29">
      <c r="B57" s="174"/>
      <c r="F57" s="173">
        <f>'Year 1'!F57</f>
        <v>0</v>
      </c>
      <c r="G57" s="152">
        <f>'Year 2'!G57</f>
        <v>0</v>
      </c>
      <c r="H57" s="152">
        <f>'Year 3'!H57</f>
        <v>0</v>
      </c>
      <c r="I57" s="152"/>
      <c r="J57" s="152"/>
      <c r="K57" s="152">
        <f t="shared" si="6"/>
        <v>0</v>
      </c>
      <c r="L57" s="172"/>
      <c r="M57" s="154">
        <f>B57</f>
        <v>0</v>
      </c>
      <c r="N57" s="154"/>
      <c r="O57" s="154"/>
      <c r="P57" s="154"/>
      <c r="Q57" s="154"/>
      <c r="R57" s="154"/>
      <c r="S57" s="154"/>
      <c r="T57" s="154"/>
      <c r="U57" s="154"/>
      <c r="V57" s="154"/>
      <c r="W57" s="160"/>
      <c r="X57" s="160"/>
      <c r="Y57" s="160"/>
      <c r="Z57" s="160"/>
      <c r="AA57" s="160">
        <f t="shared" si="1"/>
        <v>0</v>
      </c>
      <c r="AB57" s="219">
        <f t="shared" si="2"/>
        <v>0</v>
      </c>
      <c r="AC57" s="230">
        <f t="shared" si="3"/>
        <v>0</v>
      </c>
    </row>
    <row r="58" spans="2:29">
      <c r="B58" s="154"/>
      <c r="C58" s="171" t="s">
        <v>82</v>
      </c>
      <c r="D58" s="171"/>
      <c r="E58" s="170"/>
      <c r="F58" s="169">
        <f>'Year 1'!F58</f>
        <v>0</v>
      </c>
      <c r="G58" s="168">
        <f>'Year 2'!G58</f>
        <v>0</v>
      </c>
      <c r="H58" s="168">
        <f>'Year 3'!H58</f>
        <v>0</v>
      </c>
      <c r="I58" s="168">
        <f t="shared" ref="H58:I58" si="7">SUM(I32:I57)</f>
        <v>0</v>
      </c>
      <c r="J58" s="168">
        <f>SUM(J32:J57)</f>
        <v>0</v>
      </c>
      <c r="K58" s="168">
        <f>SUM(K32:K57)</f>
        <v>0</v>
      </c>
      <c r="L58" s="167"/>
      <c r="M58" s="154"/>
      <c r="N58" s="166">
        <f>SUM(N32:N57)</f>
        <v>0</v>
      </c>
      <c r="O58" s="166">
        <f t="shared" ref="O58:Z58" si="8">SUM(O32:O57)</f>
        <v>0</v>
      </c>
      <c r="P58" s="166">
        <f t="shared" si="8"/>
        <v>0</v>
      </c>
      <c r="Q58" s="166">
        <f t="shared" si="8"/>
        <v>0</v>
      </c>
      <c r="R58" s="166">
        <f t="shared" si="8"/>
        <v>0</v>
      </c>
      <c r="S58" s="166">
        <f t="shared" si="8"/>
        <v>0</v>
      </c>
      <c r="T58" s="166">
        <f t="shared" si="8"/>
        <v>0</v>
      </c>
      <c r="U58" s="166">
        <f t="shared" si="8"/>
        <v>0</v>
      </c>
      <c r="V58" s="166">
        <f t="shared" si="8"/>
        <v>0</v>
      </c>
      <c r="W58" s="166">
        <f t="shared" si="8"/>
        <v>0</v>
      </c>
      <c r="X58" s="166">
        <f t="shared" si="8"/>
        <v>0</v>
      </c>
      <c r="Y58" s="166">
        <f t="shared" si="8"/>
        <v>0</v>
      </c>
      <c r="Z58" s="166">
        <f t="shared" si="8"/>
        <v>0</v>
      </c>
      <c r="AA58" s="166">
        <f>SUM(AA32:AA57)</f>
        <v>0</v>
      </c>
      <c r="AB58" s="220">
        <f t="shared" si="2"/>
        <v>0</v>
      </c>
      <c r="AC58" s="231">
        <f t="shared" si="3"/>
        <v>0</v>
      </c>
    </row>
    <row r="59" spans="2:29">
      <c r="B59" s="154">
        <v>5282</v>
      </c>
      <c r="C59" s="165" t="s">
        <v>81</v>
      </c>
      <c r="D59" s="255">
        <v>0.625</v>
      </c>
      <c r="E59" s="164"/>
      <c r="F59" s="163">
        <f>'Year 1'!F59</f>
        <v>0</v>
      </c>
      <c r="G59" s="162">
        <f>'Year 2'!G59</f>
        <v>0</v>
      </c>
      <c r="H59" s="162">
        <f>'Year 3'!H59</f>
        <v>0</v>
      </c>
      <c r="I59" s="162">
        <f t="shared" ref="H59:I59" si="9">I58*0.35</f>
        <v>0</v>
      </c>
      <c r="J59" s="162">
        <f>J58*D59</f>
        <v>0</v>
      </c>
      <c r="K59" s="162">
        <f>SUM(F59:J59)</f>
        <v>0</v>
      </c>
      <c r="L59" s="161"/>
      <c r="M59" s="154">
        <v>5282</v>
      </c>
      <c r="N59" s="160">
        <f>N58*D59</f>
        <v>0</v>
      </c>
      <c r="O59" s="160">
        <f t="shared" ref="O59:Z59" si="10">O58*E59</f>
        <v>0</v>
      </c>
      <c r="P59" s="160">
        <f t="shared" si="10"/>
        <v>0</v>
      </c>
      <c r="Q59" s="160">
        <f t="shared" si="10"/>
        <v>0</v>
      </c>
      <c r="R59" s="160">
        <f t="shared" si="10"/>
        <v>0</v>
      </c>
      <c r="S59" s="160">
        <f t="shared" si="10"/>
        <v>0</v>
      </c>
      <c r="T59" s="160">
        <f t="shared" si="10"/>
        <v>0</v>
      </c>
      <c r="U59" s="160">
        <f t="shared" si="10"/>
        <v>0</v>
      </c>
      <c r="V59" s="160">
        <f t="shared" si="10"/>
        <v>0</v>
      </c>
      <c r="W59" s="160">
        <f t="shared" si="10"/>
        <v>0</v>
      </c>
      <c r="X59" s="160">
        <f t="shared" si="10"/>
        <v>0</v>
      </c>
      <c r="Y59" s="160">
        <f t="shared" si="10"/>
        <v>0</v>
      </c>
      <c r="Z59" s="160">
        <f t="shared" si="10"/>
        <v>0</v>
      </c>
      <c r="AA59" s="160">
        <f>SUM(W59:Z59)</f>
        <v>0</v>
      </c>
      <c r="AB59" s="221">
        <f t="shared" si="2"/>
        <v>0</v>
      </c>
      <c r="AC59" s="230">
        <f t="shared" si="3"/>
        <v>0</v>
      </c>
    </row>
    <row r="60" spans="2:29" ht="13.5" thickBot="1">
      <c r="B60" s="154"/>
      <c r="C60" s="159" t="s">
        <v>80</v>
      </c>
      <c r="D60" s="158"/>
      <c r="E60" s="158"/>
      <c r="F60" s="157">
        <f>'Year 1'!F60</f>
        <v>0</v>
      </c>
      <c r="G60" s="156">
        <f>'Year 2'!G60</f>
        <v>0</v>
      </c>
      <c r="H60" s="156">
        <f>'Year 3'!H60</f>
        <v>0</v>
      </c>
      <c r="I60" s="156">
        <f t="shared" ref="H60:I60" si="11">SUM(I58:I59)</f>
        <v>0</v>
      </c>
      <c r="J60" s="156">
        <f>SUM(J58:J59)</f>
        <v>0</v>
      </c>
      <c r="K60" s="156">
        <f>SUM(K58:K59)</f>
        <v>0</v>
      </c>
      <c r="L60" s="155"/>
      <c r="M60" s="154"/>
      <c r="N60" s="153">
        <f>SUM(N58:N59)</f>
        <v>0</v>
      </c>
      <c r="O60" s="153">
        <f t="shared" ref="O60:AA60" si="12">SUM(O58:O59)</f>
        <v>0</v>
      </c>
      <c r="P60" s="153">
        <f t="shared" si="12"/>
        <v>0</v>
      </c>
      <c r="Q60" s="153">
        <f t="shared" si="12"/>
        <v>0</v>
      </c>
      <c r="R60" s="153">
        <f t="shared" si="12"/>
        <v>0</v>
      </c>
      <c r="S60" s="153">
        <f t="shared" si="12"/>
        <v>0</v>
      </c>
      <c r="T60" s="153">
        <f t="shared" si="12"/>
        <v>0</v>
      </c>
      <c r="U60" s="153">
        <f t="shared" si="12"/>
        <v>0</v>
      </c>
      <c r="V60" s="153">
        <f t="shared" si="12"/>
        <v>0</v>
      </c>
      <c r="W60" s="153">
        <f t="shared" si="12"/>
        <v>0</v>
      </c>
      <c r="X60" s="153">
        <f t="shared" si="12"/>
        <v>0</v>
      </c>
      <c r="Y60" s="153">
        <f t="shared" si="12"/>
        <v>0</v>
      </c>
      <c r="Z60" s="153">
        <f t="shared" si="12"/>
        <v>0</v>
      </c>
      <c r="AA60" s="153">
        <f t="shared" si="12"/>
        <v>0</v>
      </c>
      <c r="AB60" s="222">
        <f t="shared" si="2"/>
        <v>0</v>
      </c>
      <c r="AC60" s="232">
        <f t="shared" si="3"/>
        <v>0</v>
      </c>
    </row>
    <row r="61" spans="2:29" ht="13.5" thickTop="1">
      <c r="B61" s="150"/>
      <c r="E61" s="152"/>
      <c r="F61" s="152"/>
      <c r="K61" s="152"/>
      <c r="M61" s="150"/>
      <c r="N61" s="229">
        <f t="shared" ref="N61:V61" si="13">N58-N49</f>
        <v>0</v>
      </c>
      <c r="O61" s="229">
        <f t="shared" si="13"/>
        <v>0</v>
      </c>
      <c r="P61" s="229">
        <f t="shared" si="13"/>
        <v>0</v>
      </c>
      <c r="Q61" s="229">
        <f t="shared" si="13"/>
        <v>0</v>
      </c>
      <c r="R61" s="229">
        <f t="shared" si="13"/>
        <v>0</v>
      </c>
      <c r="S61" s="229">
        <f t="shared" si="13"/>
        <v>0</v>
      </c>
      <c r="T61" s="229">
        <f t="shared" si="13"/>
        <v>0</v>
      </c>
      <c r="U61" s="229">
        <f t="shared" si="13"/>
        <v>0</v>
      </c>
      <c r="V61" s="229">
        <f t="shared" si="13"/>
        <v>0</v>
      </c>
      <c r="W61" s="229">
        <f>W58-W49</f>
        <v>0</v>
      </c>
      <c r="X61" s="229">
        <f t="shared" ref="X61:AB61" si="14">X58-X49</f>
        <v>0</v>
      </c>
      <c r="Y61" s="229">
        <f t="shared" si="14"/>
        <v>0</v>
      </c>
      <c r="Z61" s="229">
        <f t="shared" si="14"/>
        <v>0</v>
      </c>
      <c r="AA61" s="228" t="s">
        <v>108</v>
      </c>
      <c r="AB61" s="229">
        <f t="shared" si="14"/>
        <v>0</v>
      </c>
    </row>
    <row r="62" spans="2:29">
      <c r="B62" s="150"/>
      <c r="M62" s="150"/>
      <c r="N62" s="150"/>
      <c r="O62" s="150"/>
      <c r="P62" s="150"/>
      <c r="Q62" s="150"/>
      <c r="R62" s="150"/>
      <c r="S62" s="150"/>
      <c r="T62" s="150"/>
      <c r="U62" s="150"/>
      <c r="V62" s="150"/>
    </row>
    <row r="63" spans="2:29">
      <c r="B63" s="150"/>
      <c r="M63" s="150"/>
      <c r="N63" s="150"/>
      <c r="O63" s="150"/>
      <c r="P63" s="150"/>
      <c r="Q63" s="150"/>
      <c r="R63" s="150"/>
      <c r="S63" s="150"/>
      <c r="T63" s="150"/>
      <c r="U63" s="150"/>
      <c r="V63" s="150"/>
    </row>
    <row r="64" spans="2:29">
      <c r="B64" s="150"/>
      <c r="M64" s="150"/>
      <c r="N64" s="150"/>
      <c r="O64" s="150"/>
      <c r="P64" s="150"/>
      <c r="Q64" s="150"/>
      <c r="R64" s="150"/>
      <c r="S64" s="150"/>
      <c r="T64" s="150"/>
      <c r="U64" s="150"/>
      <c r="V64" s="150"/>
    </row>
    <row r="65" spans="2:22">
      <c r="B65" s="150"/>
      <c r="C65" s="151"/>
      <c r="D65" s="151"/>
      <c r="E65" s="151"/>
      <c r="F65" s="151"/>
      <c r="G65" s="151"/>
      <c r="H65" s="151"/>
      <c r="I65" s="151"/>
      <c r="J65" s="151"/>
      <c r="K65" s="151"/>
      <c r="M65" s="150"/>
      <c r="N65" s="150"/>
      <c r="O65" s="150"/>
      <c r="P65" s="150"/>
      <c r="Q65" s="150"/>
      <c r="R65" s="150"/>
      <c r="S65" s="150"/>
      <c r="T65" s="150"/>
      <c r="U65" s="150"/>
      <c r="V65" s="150"/>
    </row>
    <row r="66" spans="2:22">
      <c r="M66" s="150"/>
      <c r="N66" s="150"/>
      <c r="O66" s="150"/>
      <c r="P66" s="150"/>
      <c r="Q66" s="150"/>
      <c r="R66" s="150"/>
      <c r="S66" s="150"/>
      <c r="T66" s="150"/>
      <c r="U66" s="150"/>
      <c r="V66" s="150"/>
    </row>
    <row r="67" spans="2:22">
      <c r="M67" s="150"/>
      <c r="N67" s="150"/>
      <c r="O67" s="150"/>
      <c r="P67" s="150"/>
      <c r="Q67" s="150"/>
      <c r="R67" s="150"/>
      <c r="S67" s="150"/>
      <c r="T67" s="150"/>
      <c r="U67" s="150"/>
      <c r="V67" s="150"/>
    </row>
    <row r="68" spans="2:22">
      <c r="M68" s="150"/>
      <c r="N68" s="150"/>
      <c r="O68" s="150"/>
      <c r="P68" s="150"/>
      <c r="Q68" s="150"/>
      <c r="R68" s="150"/>
      <c r="S68" s="150"/>
      <c r="T68" s="150"/>
      <c r="U68" s="150"/>
      <c r="V68" s="150"/>
    </row>
  </sheetData>
  <protectedRanges>
    <protectedRange sqref="C40:C57" name="Range1_1"/>
  </protectedRanges>
  <mergeCells count="12">
    <mergeCell ref="A9:B9"/>
    <mergeCell ref="A10:B10"/>
    <mergeCell ref="A11:B11"/>
    <mergeCell ref="A12:B12"/>
    <mergeCell ref="A13:B13"/>
    <mergeCell ref="A14:B14"/>
    <mergeCell ref="A2:B2"/>
    <mergeCell ref="A3:B3"/>
    <mergeCell ref="A4:B4"/>
    <mergeCell ref="A5:B5"/>
    <mergeCell ref="A6:B6"/>
    <mergeCell ref="A7:B7"/>
  </mergeCells>
  <pageMargins left="0" right="0" top="0" bottom="0" header="0" footer="0"/>
  <pageSetup paperSize="5"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3D9CF-225B-479E-8F57-C81F6DAD98D0}">
  <sheetPr>
    <tabColor theme="7"/>
    <pageSetUpPr fitToPage="1"/>
  </sheetPr>
  <dimension ref="A2:AF68"/>
  <sheetViews>
    <sheetView tabSelected="1" zoomScale="80" zoomScaleNormal="80" workbookViewId="0">
      <selection activeCell="O11" sqref="O11"/>
    </sheetView>
  </sheetViews>
  <sheetFormatPr defaultColWidth="10.140625" defaultRowHeight="12.75" outlineLevelCol="1"/>
  <cols>
    <col min="1" max="1" width="8.42578125" style="149" customWidth="1"/>
    <col min="2" max="2" width="11.140625" style="149" customWidth="1"/>
    <col min="3" max="3" width="17.140625" style="149" customWidth="1"/>
    <col min="4" max="4" width="15.7109375" style="149" customWidth="1"/>
    <col min="5" max="5" width="9.42578125" style="149" customWidth="1"/>
    <col min="6" max="6" width="13.85546875" style="149" hidden="1" customWidth="1"/>
    <col min="7" max="9" width="12.7109375" style="149" hidden="1" customWidth="1"/>
    <col min="10" max="11" width="12.7109375" style="149" customWidth="1"/>
    <col min="12" max="12" width="3.85546875" style="149" customWidth="1"/>
    <col min="13" max="13" width="10.140625" style="149"/>
    <col min="14" max="22" width="9.140625" style="149" customWidth="1"/>
    <col min="23" max="24" width="12.85546875" style="149" customWidth="1" outlineLevel="1"/>
    <col min="25" max="26" width="15.140625" style="149" customWidth="1" outlineLevel="1"/>
    <col min="27" max="27" width="12.85546875" style="149" customWidth="1"/>
    <col min="28" max="28" width="13.7109375" style="215" customWidth="1"/>
    <col min="29" max="29" width="11.85546875" style="149" customWidth="1"/>
    <col min="30" max="16384" width="10.140625" style="149"/>
  </cols>
  <sheetData>
    <row r="2" spans="1:28" ht="14.25">
      <c r="A2" s="253" t="s">
        <v>85</v>
      </c>
      <c r="B2" s="253"/>
      <c r="C2" s="213"/>
      <c r="D2" s="206"/>
      <c r="E2" s="206"/>
      <c r="F2" s="206"/>
      <c r="G2" s="206"/>
      <c r="H2" s="206"/>
      <c r="I2" s="206"/>
      <c r="J2" s="206"/>
      <c r="K2" s="206"/>
      <c r="L2" s="206"/>
    </row>
    <row r="3" spans="1:28" ht="14.25">
      <c r="A3" s="253" t="s">
        <v>103</v>
      </c>
      <c r="B3" s="253"/>
      <c r="C3" s="245"/>
      <c r="D3" s="206"/>
      <c r="E3" s="206"/>
      <c r="F3" s="206"/>
      <c r="G3" s="206"/>
      <c r="H3" s="206"/>
      <c r="I3" s="206"/>
      <c r="J3" s="206"/>
      <c r="K3" s="206"/>
      <c r="L3" s="206"/>
    </row>
    <row r="4" spans="1:28" ht="15">
      <c r="A4" s="253" t="s">
        <v>102</v>
      </c>
      <c r="B4" s="253"/>
      <c r="C4" s="212"/>
      <c r="D4" s="211"/>
      <c r="E4" s="211"/>
      <c r="F4" s="211"/>
      <c r="G4" s="211"/>
      <c r="H4" s="211"/>
      <c r="I4" s="211"/>
      <c r="J4" s="211"/>
      <c r="K4" s="211"/>
      <c r="L4" s="211"/>
      <c r="W4" s="211"/>
      <c r="X4" s="211"/>
      <c r="Y4" s="211"/>
      <c r="Z4" s="211"/>
      <c r="AA4" s="211"/>
      <c r="AB4" s="216"/>
    </row>
    <row r="5" spans="1:28" ht="15">
      <c r="A5" s="253" t="s">
        <v>101</v>
      </c>
      <c r="B5" s="253"/>
      <c r="C5" s="212"/>
      <c r="D5" s="206"/>
      <c r="E5" s="206"/>
      <c r="F5" s="206"/>
      <c r="G5" s="206"/>
      <c r="H5" s="206"/>
      <c r="I5" s="206"/>
      <c r="J5" s="206"/>
      <c r="K5" s="206"/>
      <c r="L5" s="206"/>
    </row>
    <row r="6" spans="1:28" ht="15">
      <c r="A6" s="253" t="s">
        <v>104</v>
      </c>
      <c r="B6" s="253"/>
      <c r="C6" s="212"/>
      <c r="D6" s="206"/>
      <c r="E6" s="206"/>
      <c r="F6" s="206"/>
      <c r="G6" s="206"/>
      <c r="H6" s="206"/>
      <c r="I6" s="206"/>
      <c r="J6" s="206"/>
      <c r="K6" s="206"/>
      <c r="L6" s="206"/>
    </row>
    <row r="7" spans="1:28" ht="15">
      <c r="A7" s="253" t="s">
        <v>100</v>
      </c>
      <c r="B7" s="253"/>
      <c r="C7" s="212"/>
      <c r="D7" s="206"/>
      <c r="E7" s="206"/>
      <c r="F7" s="206"/>
      <c r="G7" s="206"/>
      <c r="H7" s="206"/>
      <c r="I7" s="206"/>
      <c r="J7" s="206"/>
      <c r="K7" s="206"/>
      <c r="L7" s="206"/>
    </row>
    <row r="8" spans="1:28">
      <c r="A8" s="247"/>
      <c r="B8" s="247"/>
      <c r="C8" s="223" t="s">
        <v>131</v>
      </c>
      <c r="D8" s="203" t="s">
        <v>99</v>
      </c>
      <c r="E8" s="206"/>
      <c r="F8" s="206"/>
      <c r="G8" s="206"/>
      <c r="H8" s="206"/>
      <c r="I8" s="206"/>
      <c r="J8" s="206"/>
      <c r="K8" s="206"/>
      <c r="L8" s="206"/>
    </row>
    <row r="9" spans="1:28">
      <c r="A9" s="253" t="s">
        <v>105</v>
      </c>
      <c r="B9" s="253"/>
      <c r="C9" s="242"/>
      <c r="D9" s="242"/>
      <c r="E9" s="210"/>
      <c r="F9" s="206"/>
      <c r="G9" s="206"/>
      <c r="H9" s="206"/>
      <c r="I9" s="206"/>
      <c r="J9" s="206"/>
      <c r="K9" s="206"/>
      <c r="L9" s="206"/>
    </row>
    <row r="10" spans="1:28">
      <c r="A10" s="253" t="s">
        <v>106</v>
      </c>
      <c r="B10" s="253"/>
      <c r="C10" s="242"/>
      <c r="D10" s="242"/>
      <c r="E10" s="209"/>
      <c r="G10" s="208"/>
      <c r="H10" s="208"/>
      <c r="I10" s="208"/>
      <c r="J10" s="208"/>
      <c r="K10" s="208"/>
      <c r="L10" s="206"/>
    </row>
    <row r="11" spans="1:28">
      <c r="A11" s="253" t="s">
        <v>98</v>
      </c>
      <c r="B11" s="253"/>
      <c r="C11" s="207"/>
      <c r="L11" s="206"/>
    </row>
    <row r="12" spans="1:28">
      <c r="A12" s="253" t="s">
        <v>97</v>
      </c>
      <c r="B12" s="253"/>
    </row>
    <row r="13" spans="1:28">
      <c r="A13" s="253" t="s">
        <v>96</v>
      </c>
      <c r="B13" s="253"/>
      <c r="C13" s="205"/>
      <c r="D13" s="203"/>
      <c r="E13" s="203"/>
      <c r="F13" s="235"/>
      <c r="M13" s="150"/>
      <c r="N13" s="150"/>
      <c r="O13" s="150"/>
      <c r="P13" s="150"/>
      <c r="Q13" s="150"/>
      <c r="R13" s="150"/>
      <c r="S13" s="150"/>
      <c r="T13" s="150"/>
      <c r="U13" s="150"/>
      <c r="V13" s="150"/>
    </row>
    <row r="14" spans="1:28">
      <c r="A14" s="253" t="s">
        <v>95</v>
      </c>
      <c r="B14" s="253"/>
      <c r="C14" s="205"/>
      <c r="D14" s="203"/>
      <c r="E14" s="203"/>
      <c r="M14" s="150"/>
      <c r="N14" s="150"/>
      <c r="O14" s="150"/>
      <c r="P14" s="150"/>
      <c r="Q14" s="150"/>
      <c r="R14" s="150"/>
      <c r="S14" s="150"/>
      <c r="T14" s="150"/>
      <c r="U14" s="150"/>
      <c r="V14" s="150"/>
    </row>
    <row r="15" spans="1:28">
      <c r="B15" s="203"/>
      <c r="M15" s="150"/>
      <c r="N15" s="150"/>
      <c r="O15" s="150"/>
      <c r="P15" s="150"/>
      <c r="Q15" s="150"/>
      <c r="R15" s="150"/>
      <c r="S15" s="150"/>
      <c r="T15" s="150"/>
      <c r="U15" s="150"/>
      <c r="V15" s="150"/>
    </row>
    <row r="16" spans="1:28">
      <c r="C16" s="203" t="s">
        <v>79</v>
      </c>
      <c r="D16" s="243"/>
      <c r="E16" s="243"/>
      <c r="F16" s="243"/>
      <c r="G16" s="204"/>
      <c r="H16" s="204"/>
      <c r="I16" s="204"/>
      <c r="J16" s="204"/>
      <c r="K16" s="203" t="s">
        <v>94</v>
      </c>
      <c r="L16" s="194"/>
      <c r="M16" s="154"/>
      <c r="N16" s="154"/>
      <c r="O16" s="154"/>
      <c r="P16" s="154"/>
      <c r="Q16" s="154"/>
      <c r="R16" s="154"/>
      <c r="S16" s="154"/>
      <c r="T16" s="154"/>
      <c r="U16" s="154"/>
      <c r="V16" s="154"/>
      <c r="W16" s="202"/>
      <c r="X16" s="202"/>
      <c r="Y16" s="202"/>
      <c r="Z16" s="202"/>
      <c r="AA16" s="202" t="s">
        <v>93</v>
      </c>
      <c r="AB16" s="217"/>
    </row>
    <row r="17" spans="2:32">
      <c r="C17" s="199" t="s">
        <v>92</v>
      </c>
      <c r="G17" s="193"/>
      <c r="H17" s="193"/>
      <c r="I17" s="193"/>
      <c r="J17" s="193"/>
      <c r="K17" s="198">
        <f>G17+F17</f>
        <v>0</v>
      </c>
      <c r="L17" s="201"/>
      <c r="M17" s="154">
        <v>4600</v>
      </c>
      <c r="N17" s="154"/>
      <c r="O17" s="154"/>
      <c r="P17" s="154"/>
      <c r="Q17" s="154"/>
      <c r="R17" s="154"/>
      <c r="S17" s="154"/>
      <c r="T17" s="154"/>
      <c r="U17" s="154"/>
      <c r="V17" s="154"/>
      <c r="W17" s="200">
        <f>F19</f>
        <v>0</v>
      </c>
      <c r="X17" s="200">
        <f>G19</f>
        <v>0</v>
      </c>
      <c r="Y17" s="200"/>
      <c r="Z17" s="200"/>
      <c r="AA17" s="200">
        <f>F60</f>
        <v>0</v>
      </c>
      <c r="AB17" s="218"/>
    </row>
    <row r="18" spans="2:32">
      <c r="C18" s="199" t="s">
        <v>91</v>
      </c>
      <c r="G18" s="193"/>
      <c r="H18" s="193"/>
      <c r="I18" s="193"/>
      <c r="J18" s="193"/>
      <c r="K18" s="198">
        <f>G18+F18</f>
        <v>0</v>
      </c>
      <c r="L18" s="194"/>
      <c r="M18" s="150"/>
      <c r="N18" s="150"/>
      <c r="O18" s="150"/>
      <c r="P18" s="150"/>
      <c r="Q18" s="150"/>
      <c r="R18" s="150"/>
      <c r="S18" s="150"/>
      <c r="T18" s="150"/>
      <c r="U18" s="150"/>
      <c r="V18" s="150"/>
      <c r="W18" s="193"/>
      <c r="X18" s="193"/>
      <c r="Y18" s="193"/>
      <c r="Z18" s="193"/>
      <c r="AA18" s="193"/>
    </row>
    <row r="19" spans="2:32">
      <c r="C19" s="197" t="s">
        <v>80</v>
      </c>
      <c r="D19" s="183"/>
      <c r="F19" s="183">
        <f>SUM(F17:F18)</f>
        <v>0</v>
      </c>
      <c r="G19" s="196"/>
      <c r="H19" s="196"/>
      <c r="I19" s="196"/>
      <c r="J19" s="196"/>
      <c r="K19" s="195">
        <f>SUM(K17:K18)</f>
        <v>0</v>
      </c>
      <c r="L19" s="194"/>
      <c r="M19" s="150"/>
      <c r="N19" s="150"/>
      <c r="O19" s="150"/>
      <c r="P19" s="150"/>
      <c r="Q19" s="150"/>
      <c r="R19" s="150"/>
      <c r="S19" s="150"/>
      <c r="T19" s="150"/>
      <c r="U19" s="150"/>
      <c r="V19" s="150"/>
      <c r="W19" s="193"/>
      <c r="X19" s="193"/>
      <c r="Y19" s="193"/>
      <c r="Z19" s="193"/>
      <c r="AA19" s="193"/>
    </row>
    <row r="20" spans="2:32" ht="13.5" thickBot="1">
      <c r="L20" s="194"/>
      <c r="M20" s="236" t="s">
        <v>115</v>
      </c>
      <c r="N20" s="150"/>
      <c r="O20" s="150"/>
      <c r="P20" s="150"/>
      <c r="Q20" s="150"/>
      <c r="R20" s="150"/>
      <c r="S20" s="150"/>
      <c r="T20" s="150"/>
      <c r="U20" s="150"/>
      <c r="V20" s="150"/>
      <c r="W20" s="193"/>
      <c r="X20" s="193"/>
      <c r="Y20" s="193"/>
      <c r="Z20" s="193"/>
      <c r="AA20" s="193"/>
      <c r="AB20" s="226" t="s">
        <v>111</v>
      </c>
    </row>
    <row r="21" spans="2:32" ht="26.25" thickBot="1">
      <c r="B21" s="192" t="s">
        <v>90</v>
      </c>
      <c r="C21" s="191" t="s">
        <v>89</v>
      </c>
      <c r="D21" s="190"/>
      <c r="E21" s="224" t="s">
        <v>109</v>
      </c>
      <c r="F21" s="189" t="s">
        <v>107</v>
      </c>
      <c r="G21" s="188" t="s">
        <v>116</v>
      </c>
      <c r="H21" s="188" t="s">
        <v>117</v>
      </c>
      <c r="I21" s="188" t="s">
        <v>140</v>
      </c>
      <c r="J21" s="188" t="s">
        <v>141</v>
      </c>
      <c r="K21" s="188" t="s">
        <v>88</v>
      </c>
      <c r="L21" s="187"/>
      <c r="M21" s="186" t="s">
        <v>87</v>
      </c>
      <c r="N21" s="225" t="s">
        <v>110</v>
      </c>
      <c r="O21" s="246">
        <v>42551</v>
      </c>
      <c r="P21" s="246">
        <v>42582</v>
      </c>
      <c r="Q21" s="246">
        <v>42613</v>
      </c>
      <c r="R21" s="246">
        <v>42643</v>
      </c>
      <c r="S21" s="246">
        <v>42674</v>
      </c>
      <c r="T21" s="246">
        <v>42704</v>
      </c>
      <c r="U21" s="246">
        <v>42735</v>
      </c>
      <c r="V21" s="246">
        <v>42766</v>
      </c>
      <c r="W21" s="246">
        <v>42794</v>
      </c>
      <c r="X21" s="246">
        <v>42825</v>
      </c>
      <c r="Y21" s="246">
        <v>42855</v>
      </c>
      <c r="Z21" s="246">
        <v>42886</v>
      </c>
      <c r="AA21" s="185" t="s">
        <v>86</v>
      </c>
      <c r="AB21" s="214" t="s">
        <v>112</v>
      </c>
      <c r="AC21" s="233" t="s">
        <v>113</v>
      </c>
      <c r="AD21" s="184"/>
      <c r="AE21" s="184"/>
      <c r="AF21" s="184"/>
    </row>
    <row r="22" spans="2:32">
      <c r="B22" s="175">
        <v>5010</v>
      </c>
      <c r="D22" s="149" t="s">
        <v>132</v>
      </c>
      <c r="E22" s="244"/>
      <c r="F22" s="173">
        <f>'Year 1'!F22</f>
        <v>0</v>
      </c>
      <c r="G22" s="240">
        <f>'Year 2'!G22</f>
        <v>0</v>
      </c>
      <c r="H22" s="240">
        <f>'Year 3'!H22</f>
        <v>0</v>
      </c>
      <c r="I22" s="240">
        <f>'Year 4'!I22</f>
        <v>0</v>
      </c>
      <c r="J22" s="240">
        <v>0</v>
      </c>
      <c r="K22" s="152">
        <f>SUM(F22:J22)</f>
        <v>0</v>
      </c>
      <c r="L22" s="177"/>
      <c r="M22" s="175">
        <v>5010</v>
      </c>
      <c r="N22" s="154"/>
      <c r="O22" s="154"/>
      <c r="P22" s="154"/>
      <c r="Q22" s="154"/>
      <c r="R22" s="154"/>
      <c r="S22" s="154"/>
      <c r="T22" s="154"/>
      <c r="U22" s="154"/>
      <c r="V22" s="154"/>
      <c r="W22" s="154"/>
      <c r="X22" s="154"/>
      <c r="Y22" s="154"/>
      <c r="Z22" s="154"/>
      <c r="AA22" s="160">
        <f>SUM(W22:Z22)</f>
        <v>0</v>
      </c>
      <c r="AB22" s="227">
        <f>SUM(N22:Z22)</f>
        <v>0</v>
      </c>
      <c r="AC22" s="230">
        <f>K22-AB22</f>
        <v>0</v>
      </c>
      <c r="AD22" s="184"/>
      <c r="AE22" s="184"/>
      <c r="AF22" s="184"/>
    </row>
    <row r="23" spans="2:32">
      <c r="B23" s="175">
        <v>5010</v>
      </c>
      <c r="D23" s="149" t="s">
        <v>132</v>
      </c>
      <c r="E23" s="244"/>
      <c r="F23" s="173">
        <f>'Year 1'!F23</f>
        <v>0</v>
      </c>
      <c r="G23" s="240">
        <f>'Year 2'!G23</f>
        <v>0</v>
      </c>
      <c r="H23" s="240">
        <f>'Year 3'!H23</f>
        <v>0</v>
      </c>
      <c r="I23" s="240">
        <f>'Year 4'!I23</f>
        <v>0</v>
      </c>
      <c r="J23" s="240">
        <v>0</v>
      </c>
      <c r="K23" s="152">
        <f t="shared" ref="K23:K30" si="0">SUM(F23:J23)</f>
        <v>0</v>
      </c>
      <c r="L23" s="177"/>
      <c r="M23" s="175">
        <v>5010</v>
      </c>
      <c r="N23" s="154"/>
      <c r="O23" s="154"/>
      <c r="P23" s="154"/>
      <c r="Q23" s="154"/>
      <c r="R23" s="154"/>
      <c r="S23" s="154"/>
      <c r="T23" s="154"/>
      <c r="U23" s="154"/>
      <c r="V23" s="154"/>
      <c r="W23" s="154"/>
      <c r="X23" s="154"/>
      <c r="Y23" s="154"/>
      <c r="Z23" s="154"/>
      <c r="AA23" s="160">
        <f t="shared" ref="AA23:AA57" si="1">SUM(W23:Z23)</f>
        <v>0</v>
      </c>
      <c r="AB23" s="227">
        <f t="shared" ref="AB23:AB60" si="2">SUM(N23:Z23)</f>
        <v>0</v>
      </c>
      <c r="AC23" s="230">
        <f t="shared" ref="AC23:AC60" si="3">K23-AB23</f>
        <v>0</v>
      </c>
      <c r="AD23" s="184"/>
      <c r="AE23" s="184"/>
      <c r="AF23" s="184"/>
    </row>
    <row r="24" spans="2:32">
      <c r="B24" s="175">
        <v>5010</v>
      </c>
      <c r="D24" s="149" t="s">
        <v>133</v>
      </c>
      <c r="E24" s="244"/>
      <c r="F24" s="173">
        <f>'Year 1'!F24</f>
        <v>0</v>
      </c>
      <c r="G24" s="240">
        <f>'Year 2'!G24</f>
        <v>0</v>
      </c>
      <c r="H24" s="240">
        <f>'Year 3'!H24</f>
        <v>0</v>
      </c>
      <c r="I24" s="240">
        <f>'Year 4'!I24</f>
        <v>0</v>
      </c>
      <c r="J24" s="240"/>
      <c r="K24" s="152">
        <f t="shared" si="0"/>
        <v>0</v>
      </c>
      <c r="L24" s="177"/>
      <c r="M24" s="175"/>
      <c r="N24" s="154"/>
      <c r="O24" s="154"/>
      <c r="P24" s="154"/>
      <c r="Q24" s="154"/>
      <c r="R24" s="154"/>
      <c r="S24" s="154"/>
      <c r="T24" s="154"/>
      <c r="U24" s="154"/>
      <c r="V24" s="154"/>
      <c r="W24" s="154"/>
      <c r="X24" s="154"/>
      <c r="Y24" s="154"/>
      <c r="Z24" s="154"/>
      <c r="AA24" s="160"/>
      <c r="AB24" s="227">
        <f t="shared" si="2"/>
        <v>0</v>
      </c>
      <c r="AC24" s="230">
        <f t="shared" si="3"/>
        <v>0</v>
      </c>
      <c r="AD24" s="184"/>
      <c r="AE24" s="184"/>
      <c r="AF24" s="184"/>
    </row>
    <row r="25" spans="2:32">
      <c r="B25" s="175">
        <v>5010</v>
      </c>
      <c r="D25" s="149" t="s">
        <v>134</v>
      </c>
      <c r="E25" s="244"/>
      <c r="F25" s="173">
        <f>'Year 1'!F25</f>
        <v>0</v>
      </c>
      <c r="G25" s="240">
        <f>'Year 2'!G25</f>
        <v>0</v>
      </c>
      <c r="H25" s="240">
        <f>'Year 3'!H25</f>
        <v>0</v>
      </c>
      <c r="I25" s="240">
        <f>'Year 4'!I25</f>
        <v>0</v>
      </c>
      <c r="J25" s="240">
        <v>0</v>
      </c>
      <c r="K25" s="152">
        <f t="shared" si="0"/>
        <v>0</v>
      </c>
      <c r="L25" s="177"/>
      <c r="M25" s="175">
        <v>5010</v>
      </c>
      <c r="N25" s="154"/>
      <c r="O25" s="154"/>
      <c r="P25" s="154"/>
      <c r="Q25" s="154"/>
      <c r="R25" s="154"/>
      <c r="S25" s="154"/>
      <c r="T25" s="154"/>
      <c r="U25" s="154"/>
      <c r="V25" s="154"/>
      <c r="W25" s="154"/>
      <c r="X25" s="154"/>
      <c r="Y25" s="154"/>
      <c r="Z25" s="154"/>
      <c r="AA25" s="160">
        <f t="shared" si="1"/>
        <v>0</v>
      </c>
      <c r="AB25" s="227">
        <f t="shared" si="2"/>
        <v>0</v>
      </c>
      <c r="AC25" s="230">
        <f t="shared" si="3"/>
        <v>0</v>
      </c>
      <c r="AD25" s="184"/>
      <c r="AE25" s="184"/>
      <c r="AF25" s="184"/>
    </row>
    <row r="26" spans="2:32">
      <c r="B26" s="175">
        <v>5101</v>
      </c>
      <c r="D26" s="149" t="s">
        <v>135</v>
      </c>
      <c r="E26" s="244"/>
      <c r="F26" s="173">
        <f>'Year 1'!F26</f>
        <v>0</v>
      </c>
      <c r="G26" s="240">
        <f>'Year 2'!G26</f>
        <v>0</v>
      </c>
      <c r="H26" s="240">
        <f>'Year 3'!H26</f>
        <v>0</v>
      </c>
      <c r="I26" s="240">
        <f>'Year 4'!I26</f>
        <v>0</v>
      </c>
      <c r="J26" s="240">
        <v>0</v>
      </c>
      <c r="K26" s="152">
        <f t="shared" si="0"/>
        <v>0</v>
      </c>
      <c r="L26" s="177"/>
      <c r="M26" s="175">
        <v>5101</v>
      </c>
      <c r="N26" s="154"/>
      <c r="O26" s="154"/>
      <c r="P26" s="154"/>
      <c r="Q26" s="154"/>
      <c r="R26" s="154"/>
      <c r="S26" s="154"/>
      <c r="T26" s="154"/>
      <c r="U26" s="154"/>
      <c r="V26" s="154"/>
      <c r="W26" s="154"/>
      <c r="X26" s="154"/>
      <c r="Y26" s="154"/>
      <c r="Z26" s="154"/>
      <c r="AA26" s="160">
        <f t="shared" si="1"/>
        <v>0</v>
      </c>
      <c r="AB26" s="227">
        <f t="shared" si="2"/>
        <v>0</v>
      </c>
      <c r="AC26" s="230">
        <f t="shared" si="3"/>
        <v>0</v>
      </c>
      <c r="AD26" s="184"/>
      <c r="AE26" s="184"/>
      <c r="AF26" s="184"/>
    </row>
    <row r="27" spans="2:32">
      <c r="B27" s="175">
        <v>5101</v>
      </c>
      <c r="D27" s="149" t="s">
        <v>136</v>
      </c>
      <c r="E27" s="244"/>
      <c r="F27" s="173">
        <f>'Year 1'!F27</f>
        <v>0</v>
      </c>
      <c r="G27" s="240">
        <f>'Year 2'!G27</f>
        <v>0</v>
      </c>
      <c r="H27" s="240">
        <f>'Year 3'!H27</f>
        <v>0</v>
      </c>
      <c r="I27" s="240">
        <f>'Year 4'!I27</f>
        <v>0</v>
      </c>
      <c r="J27" s="240">
        <v>0</v>
      </c>
      <c r="K27" s="152">
        <f t="shared" si="0"/>
        <v>0</v>
      </c>
      <c r="L27" s="177"/>
      <c r="M27" s="175">
        <v>5101</v>
      </c>
      <c r="N27" s="154"/>
      <c r="O27" s="154"/>
      <c r="P27" s="154"/>
      <c r="Q27" s="154"/>
      <c r="R27" s="154"/>
      <c r="S27" s="154"/>
      <c r="T27" s="154"/>
      <c r="U27" s="154"/>
      <c r="V27" s="154"/>
      <c r="W27" s="154"/>
      <c r="X27" s="154"/>
      <c r="Y27" s="154"/>
      <c r="Z27" s="154"/>
      <c r="AA27" s="160">
        <f t="shared" si="1"/>
        <v>0</v>
      </c>
      <c r="AB27" s="227">
        <f t="shared" si="2"/>
        <v>0</v>
      </c>
      <c r="AC27" s="230">
        <f t="shared" si="3"/>
        <v>0</v>
      </c>
    </row>
    <row r="28" spans="2:32">
      <c r="B28" s="175">
        <v>5100</v>
      </c>
      <c r="D28" s="149" t="s">
        <v>134</v>
      </c>
      <c r="E28" s="244"/>
      <c r="F28" s="173">
        <f>'Year 1'!F28</f>
        <v>0</v>
      </c>
      <c r="G28" s="240">
        <f>'Year 2'!G28</f>
        <v>0</v>
      </c>
      <c r="H28" s="240">
        <f>'Year 3'!H28</f>
        <v>0</v>
      </c>
      <c r="I28" s="240">
        <f>'Year 4'!I28</f>
        <v>0</v>
      </c>
      <c r="J28" s="240">
        <v>0</v>
      </c>
      <c r="K28" s="152">
        <f t="shared" si="0"/>
        <v>0</v>
      </c>
      <c r="L28" s="177"/>
      <c r="M28" s="175">
        <v>5101</v>
      </c>
      <c r="N28" s="154"/>
      <c r="O28" s="154"/>
      <c r="P28" s="154"/>
      <c r="Q28" s="154"/>
      <c r="R28" s="154"/>
      <c r="S28" s="154"/>
      <c r="T28" s="154"/>
      <c r="U28" s="154"/>
      <c r="V28" s="154"/>
      <c r="W28" s="154"/>
      <c r="X28" s="154"/>
      <c r="Y28" s="154"/>
      <c r="Z28" s="154"/>
      <c r="AA28" s="160">
        <f t="shared" si="1"/>
        <v>0</v>
      </c>
      <c r="AB28" s="227">
        <f t="shared" si="2"/>
        <v>0</v>
      </c>
      <c r="AC28" s="230">
        <f t="shared" si="3"/>
        <v>0</v>
      </c>
    </row>
    <row r="29" spans="2:32">
      <c r="B29" s="175"/>
      <c r="E29" s="151"/>
      <c r="F29" s="173">
        <f>'Year 1'!F29</f>
        <v>0</v>
      </c>
      <c r="G29" s="240">
        <f>'Year 2'!G29</f>
        <v>0</v>
      </c>
      <c r="H29" s="240">
        <f>'Year 3'!H29</f>
        <v>0</v>
      </c>
      <c r="I29" s="240">
        <f>'Year 4'!I29</f>
        <v>0</v>
      </c>
      <c r="J29" s="240">
        <v>0</v>
      </c>
      <c r="K29" s="152">
        <f t="shared" si="0"/>
        <v>0</v>
      </c>
      <c r="L29" s="177"/>
      <c r="M29" s="175">
        <v>5101</v>
      </c>
      <c r="N29" s="154"/>
      <c r="O29" s="154"/>
      <c r="P29" s="154"/>
      <c r="Q29" s="154"/>
      <c r="R29" s="154"/>
      <c r="S29" s="154"/>
      <c r="T29" s="154"/>
      <c r="U29" s="154"/>
      <c r="V29" s="154"/>
      <c r="W29" s="154"/>
      <c r="X29" s="154"/>
      <c r="Y29" s="154"/>
      <c r="Z29" s="154"/>
      <c r="AA29" s="160">
        <f t="shared" si="1"/>
        <v>0</v>
      </c>
      <c r="AB29" s="227">
        <f t="shared" si="2"/>
        <v>0</v>
      </c>
      <c r="AC29" s="230">
        <f t="shared" si="3"/>
        <v>0</v>
      </c>
    </row>
    <row r="30" spans="2:32">
      <c r="B30" s="175"/>
      <c r="E30" s="151"/>
      <c r="F30" s="173">
        <f>'Year 1'!F30</f>
        <v>0</v>
      </c>
      <c r="G30" s="240">
        <f>'Year 2'!G30</f>
        <v>0</v>
      </c>
      <c r="H30" s="240">
        <f>'Year 3'!H30</f>
        <v>0</v>
      </c>
      <c r="I30" s="240">
        <f>'Year 4'!I30</f>
        <v>0</v>
      </c>
      <c r="J30" s="240">
        <v>0</v>
      </c>
      <c r="K30" s="152">
        <f t="shared" si="0"/>
        <v>0</v>
      </c>
      <c r="L30" s="177"/>
      <c r="M30" s="175">
        <v>5101</v>
      </c>
      <c r="N30" s="154"/>
      <c r="O30" s="154"/>
      <c r="P30" s="154"/>
      <c r="Q30" s="154"/>
      <c r="R30" s="154"/>
      <c r="S30" s="154"/>
      <c r="T30" s="154"/>
      <c r="U30" s="154"/>
      <c r="V30" s="154"/>
      <c r="W30" s="154"/>
      <c r="X30" s="154"/>
      <c r="Y30" s="154"/>
      <c r="Z30" s="154"/>
      <c r="AA30" s="160">
        <f t="shared" si="1"/>
        <v>0</v>
      </c>
      <c r="AB30" s="227">
        <f t="shared" si="2"/>
        <v>0</v>
      </c>
      <c r="AC30" s="230">
        <f t="shared" si="3"/>
        <v>0</v>
      </c>
    </row>
    <row r="31" spans="2:32">
      <c r="B31" s="175"/>
      <c r="E31" s="151"/>
      <c r="F31" s="173">
        <f>'Year 1'!F31</f>
        <v>0</v>
      </c>
      <c r="G31" s="240">
        <f>'Year 2'!G31</f>
        <v>0</v>
      </c>
      <c r="H31" s="240">
        <f>'Year 3'!H31</f>
        <v>0</v>
      </c>
      <c r="I31" s="240">
        <f>'Year 4'!I31</f>
        <v>0</v>
      </c>
      <c r="J31" s="240"/>
      <c r="K31" s="152">
        <f>SUM(F31:G31)</f>
        <v>0</v>
      </c>
      <c r="L31" s="177"/>
      <c r="M31" s="175"/>
      <c r="N31" s="154"/>
      <c r="O31" s="154"/>
      <c r="P31" s="154"/>
      <c r="Q31" s="154"/>
      <c r="R31" s="154"/>
      <c r="S31" s="154"/>
      <c r="T31" s="154"/>
      <c r="U31" s="154"/>
      <c r="V31" s="154"/>
      <c r="W31" s="154"/>
      <c r="X31" s="154"/>
      <c r="Y31" s="154"/>
      <c r="Z31" s="154"/>
      <c r="AA31" s="160">
        <f t="shared" si="1"/>
        <v>0</v>
      </c>
      <c r="AB31" s="227">
        <f t="shared" si="2"/>
        <v>0</v>
      </c>
      <c r="AC31" s="230">
        <f t="shared" si="3"/>
        <v>0</v>
      </c>
    </row>
    <row r="32" spans="2:32">
      <c r="B32" s="175"/>
      <c r="C32" s="183" t="s">
        <v>84</v>
      </c>
      <c r="D32" s="183"/>
      <c r="E32" s="182"/>
      <c r="F32" s="181">
        <f>'Year 1'!F32</f>
        <v>0</v>
      </c>
      <c r="G32" s="241">
        <f>'Year 2'!G32</f>
        <v>0</v>
      </c>
      <c r="H32" s="241">
        <f>'Year 3'!H32</f>
        <v>0</v>
      </c>
      <c r="I32" s="241">
        <f>'Year 4'!I32</f>
        <v>0</v>
      </c>
      <c r="J32" s="241">
        <f>SUM(J22:J30)</f>
        <v>0</v>
      </c>
      <c r="K32" s="180">
        <f>SUM(F32:J32)</f>
        <v>0</v>
      </c>
      <c r="L32" s="177"/>
      <c r="M32" s="175"/>
      <c r="N32" s="179">
        <f>SUM(N22:N31)</f>
        <v>0</v>
      </c>
      <c r="O32" s="179">
        <f>SUM(O22:O31)</f>
        <v>0</v>
      </c>
      <c r="P32" s="179"/>
      <c r="Q32" s="179"/>
      <c r="R32" s="179"/>
      <c r="S32" s="179"/>
      <c r="T32" s="179"/>
      <c r="U32" s="179"/>
      <c r="V32" s="179"/>
      <c r="W32" s="178">
        <f t="shared" ref="W32:AB32" si="4">SUM(W22:W31)</f>
        <v>0</v>
      </c>
      <c r="X32" s="178">
        <f t="shared" si="4"/>
        <v>0</v>
      </c>
      <c r="Y32" s="178">
        <f t="shared" si="4"/>
        <v>0</v>
      </c>
      <c r="Z32" s="178">
        <f t="shared" si="4"/>
        <v>0</v>
      </c>
      <c r="AA32" s="178">
        <f t="shared" si="4"/>
        <v>0</v>
      </c>
      <c r="AB32" s="220">
        <f t="shared" si="2"/>
        <v>0</v>
      </c>
      <c r="AC32" s="256">
        <f t="shared" si="3"/>
        <v>0</v>
      </c>
    </row>
    <row r="33" spans="2:29">
      <c r="B33" s="175">
        <v>5190</v>
      </c>
      <c r="C33" s="149" t="s">
        <v>142</v>
      </c>
      <c r="D33" s="254">
        <v>0.32600000000000001</v>
      </c>
      <c r="E33" s="151"/>
      <c r="F33" s="173">
        <f>'Year 1'!F33</f>
        <v>0</v>
      </c>
      <c r="G33" s="240">
        <f>'Year 2'!G33</f>
        <v>0</v>
      </c>
      <c r="H33" s="240">
        <f>'Year 3'!H33</f>
        <v>0</v>
      </c>
      <c r="I33" s="240">
        <f>'Year 4'!I33</f>
        <v>0</v>
      </c>
      <c r="J33" s="240">
        <v>0</v>
      </c>
      <c r="K33" s="152">
        <f>SUM(F33:J33)</f>
        <v>0</v>
      </c>
      <c r="L33" s="177"/>
      <c r="M33" s="175">
        <v>5190</v>
      </c>
      <c r="N33" s="154">
        <f>N32*D33</f>
        <v>0</v>
      </c>
      <c r="O33" s="154"/>
      <c r="P33" s="154"/>
      <c r="Q33" s="154"/>
      <c r="R33" s="154"/>
      <c r="S33" s="154"/>
      <c r="T33" s="154"/>
      <c r="U33" s="154"/>
      <c r="V33" s="154"/>
      <c r="W33" s="160"/>
      <c r="X33" s="160">
        <f>X32*31.8%</f>
        <v>0</v>
      </c>
      <c r="Y33" s="160"/>
      <c r="Z33" s="160"/>
      <c r="AA33" s="160">
        <f t="shared" si="1"/>
        <v>0</v>
      </c>
      <c r="AB33" s="221">
        <f t="shared" si="2"/>
        <v>0</v>
      </c>
      <c r="AC33" s="230">
        <f t="shared" si="3"/>
        <v>0</v>
      </c>
    </row>
    <row r="34" spans="2:29">
      <c r="B34" s="175">
        <v>5192</v>
      </c>
      <c r="C34" s="149" t="s">
        <v>9</v>
      </c>
      <c r="F34" s="173">
        <f>'Year 1'!F34</f>
        <v>0</v>
      </c>
      <c r="G34" s="240">
        <f>'Year 2'!G34</f>
        <v>0</v>
      </c>
      <c r="H34" s="240">
        <f>'Year 3'!H34</f>
        <v>0</v>
      </c>
      <c r="I34" s="240">
        <f>'Year 4'!I34</f>
        <v>0</v>
      </c>
      <c r="J34" s="240">
        <v>0</v>
      </c>
      <c r="K34" s="152">
        <f t="shared" ref="K34:K57" si="5">SUM(F34:J34)</f>
        <v>0</v>
      </c>
      <c r="L34" s="177"/>
      <c r="M34" s="175">
        <v>5192</v>
      </c>
      <c r="N34" s="154"/>
      <c r="O34" s="154"/>
      <c r="P34" s="154"/>
      <c r="Q34" s="154"/>
      <c r="R34" s="154"/>
      <c r="S34" s="154"/>
      <c r="T34" s="154"/>
      <c r="U34" s="154"/>
      <c r="V34" s="154"/>
      <c r="W34" s="160"/>
      <c r="X34" s="160"/>
      <c r="Y34" s="160"/>
      <c r="Z34" s="160"/>
      <c r="AA34" s="160">
        <f t="shared" si="1"/>
        <v>0</v>
      </c>
      <c r="AB34" s="221">
        <f t="shared" si="2"/>
        <v>0</v>
      </c>
      <c r="AC34" s="230">
        <f t="shared" si="3"/>
        <v>0</v>
      </c>
    </row>
    <row r="35" spans="2:29">
      <c r="B35" s="175"/>
      <c r="F35" s="173">
        <f>'Year 1'!F35</f>
        <v>0</v>
      </c>
      <c r="G35" s="240">
        <f>'Year 2'!G35</f>
        <v>0</v>
      </c>
      <c r="H35" s="240">
        <f>'Year 3'!H35</f>
        <v>0</v>
      </c>
      <c r="I35" s="240">
        <f>'Year 4'!I35</f>
        <v>0</v>
      </c>
      <c r="J35" s="240">
        <v>0</v>
      </c>
      <c r="K35" s="152">
        <f t="shared" si="5"/>
        <v>0</v>
      </c>
      <c r="L35" s="177"/>
      <c r="M35" s="175"/>
      <c r="N35" s="154"/>
      <c r="O35" s="154"/>
      <c r="P35" s="154"/>
      <c r="Q35" s="154"/>
      <c r="R35" s="154"/>
      <c r="S35" s="154"/>
      <c r="T35" s="154"/>
      <c r="U35" s="154"/>
      <c r="V35" s="154"/>
      <c r="W35" s="160"/>
      <c r="X35" s="160"/>
      <c r="Y35" s="160"/>
      <c r="Z35" s="160"/>
      <c r="AA35" s="160">
        <f t="shared" si="1"/>
        <v>0</v>
      </c>
      <c r="AB35" s="219">
        <f t="shared" si="2"/>
        <v>0</v>
      </c>
      <c r="AC35" s="230">
        <f t="shared" si="3"/>
        <v>0</v>
      </c>
    </row>
    <row r="36" spans="2:29">
      <c r="B36" s="175">
        <v>5200</v>
      </c>
      <c r="C36" s="149" t="s">
        <v>118</v>
      </c>
      <c r="F36" s="173">
        <f>'Year 1'!F36</f>
        <v>0</v>
      </c>
      <c r="G36" s="240">
        <f>'Year 2'!G36</f>
        <v>0</v>
      </c>
      <c r="H36" s="240">
        <f>'Year 3'!H36</f>
        <v>0</v>
      </c>
      <c r="I36" s="240">
        <f>'Year 4'!I36</f>
        <v>0</v>
      </c>
      <c r="J36" s="240">
        <v>0</v>
      </c>
      <c r="K36" s="152">
        <f t="shared" si="5"/>
        <v>0</v>
      </c>
      <c r="L36" s="177"/>
      <c r="M36" s="175">
        <v>5200</v>
      </c>
      <c r="N36" s="154"/>
      <c r="O36" s="154"/>
      <c r="P36" s="154"/>
      <c r="Q36" s="154"/>
      <c r="R36" s="154"/>
      <c r="S36" s="154"/>
      <c r="T36" s="154"/>
      <c r="U36" s="154"/>
      <c r="V36" s="154"/>
      <c r="W36" s="160"/>
      <c r="X36" s="160"/>
      <c r="Y36" s="160"/>
      <c r="Z36" s="160"/>
      <c r="AA36" s="160">
        <f t="shared" si="1"/>
        <v>0</v>
      </c>
      <c r="AB36" s="219">
        <f t="shared" si="2"/>
        <v>0</v>
      </c>
      <c r="AC36" s="230">
        <f t="shared" si="3"/>
        <v>0</v>
      </c>
    </row>
    <row r="37" spans="2:29">
      <c r="B37" s="175">
        <v>5201</v>
      </c>
      <c r="C37" s="149" t="s">
        <v>119</v>
      </c>
      <c r="F37" s="173">
        <f>'Year 1'!F37</f>
        <v>0</v>
      </c>
      <c r="G37" s="240">
        <f>'Year 2'!G37</f>
        <v>0</v>
      </c>
      <c r="H37" s="240">
        <f>'Year 3'!H37</f>
        <v>0</v>
      </c>
      <c r="I37" s="240">
        <f>'Year 4'!I37</f>
        <v>0</v>
      </c>
      <c r="J37" s="240">
        <v>0</v>
      </c>
      <c r="K37" s="152">
        <f t="shared" si="5"/>
        <v>0</v>
      </c>
      <c r="L37" s="177"/>
      <c r="M37" s="175">
        <v>5201</v>
      </c>
      <c r="N37" s="154"/>
      <c r="O37" s="154"/>
      <c r="P37" s="154"/>
      <c r="Q37" s="154"/>
      <c r="R37" s="154"/>
      <c r="S37" s="154"/>
      <c r="T37" s="154"/>
      <c r="U37" s="154"/>
      <c r="V37" s="154"/>
      <c r="W37" s="160"/>
      <c r="X37" s="160"/>
      <c r="Y37" s="160"/>
      <c r="Z37" s="160"/>
      <c r="AA37" s="160">
        <f t="shared" si="1"/>
        <v>0</v>
      </c>
      <c r="AB37" s="219">
        <f t="shared" si="2"/>
        <v>0</v>
      </c>
      <c r="AC37" s="230">
        <f t="shared" si="3"/>
        <v>0</v>
      </c>
    </row>
    <row r="38" spans="2:29">
      <c r="B38" s="175"/>
      <c r="F38" s="173">
        <f>'Year 1'!F38</f>
        <v>0</v>
      </c>
      <c r="G38" s="240">
        <f>'Year 2'!G38</f>
        <v>0</v>
      </c>
      <c r="H38" s="240">
        <f>'Year 3'!H38</f>
        <v>0</v>
      </c>
      <c r="I38" s="240">
        <f>'Year 4'!I38</f>
        <v>0</v>
      </c>
      <c r="J38" s="240">
        <v>0</v>
      </c>
      <c r="K38" s="152">
        <f t="shared" si="5"/>
        <v>0</v>
      </c>
      <c r="L38" s="177"/>
      <c r="M38" s="175"/>
      <c r="N38" s="154"/>
      <c r="O38" s="154"/>
      <c r="P38" s="154"/>
      <c r="Q38" s="154"/>
      <c r="R38" s="154"/>
      <c r="S38" s="154"/>
      <c r="T38" s="154"/>
      <c r="U38" s="154"/>
      <c r="V38" s="154"/>
      <c r="W38" s="160"/>
      <c r="X38" s="160"/>
      <c r="Y38" s="160"/>
      <c r="Z38" s="160"/>
      <c r="AA38" s="160">
        <f t="shared" si="1"/>
        <v>0</v>
      </c>
      <c r="AB38" s="219">
        <f t="shared" si="2"/>
        <v>0</v>
      </c>
      <c r="AC38" s="230">
        <f t="shared" si="3"/>
        <v>0</v>
      </c>
    </row>
    <row r="39" spans="2:29">
      <c r="B39" s="175">
        <v>5228</v>
      </c>
      <c r="C39" s="149" t="s">
        <v>137</v>
      </c>
      <c r="F39" s="173">
        <f>'Year 1'!F39</f>
        <v>0</v>
      </c>
      <c r="G39" s="240">
        <f>'Year 2'!G39</f>
        <v>0</v>
      </c>
      <c r="H39" s="240">
        <f>'Year 3'!H39</f>
        <v>0</v>
      </c>
      <c r="I39" s="240">
        <f>'Year 4'!I39</f>
        <v>0</v>
      </c>
      <c r="J39" s="240">
        <v>0</v>
      </c>
      <c r="K39" s="152">
        <f t="shared" si="5"/>
        <v>0</v>
      </c>
      <c r="L39" s="177"/>
      <c r="M39" s="175">
        <v>5228</v>
      </c>
      <c r="N39" s="154"/>
      <c r="O39" s="154"/>
      <c r="P39" s="154"/>
      <c r="Q39" s="154"/>
      <c r="R39" s="154"/>
      <c r="S39" s="154"/>
      <c r="T39" s="154"/>
      <c r="U39" s="154"/>
      <c r="V39" s="154"/>
      <c r="W39" s="160"/>
      <c r="X39" s="160"/>
      <c r="Y39" s="160"/>
      <c r="Z39" s="160"/>
      <c r="AA39" s="160">
        <f t="shared" si="1"/>
        <v>0</v>
      </c>
      <c r="AB39" s="219">
        <f t="shared" si="2"/>
        <v>0</v>
      </c>
      <c r="AC39" s="230">
        <f t="shared" si="3"/>
        <v>0</v>
      </c>
    </row>
    <row r="40" spans="2:29">
      <c r="B40" s="175">
        <v>5223</v>
      </c>
      <c r="C40" s="149" t="s">
        <v>120</v>
      </c>
      <c r="F40" s="173">
        <f>'Year 1'!F40</f>
        <v>0</v>
      </c>
      <c r="G40" s="240">
        <f>'Year 2'!G40</f>
        <v>0</v>
      </c>
      <c r="H40" s="240">
        <f>'Year 3'!H40</f>
        <v>0</v>
      </c>
      <c r="I40" s="240">
        <f>'Year 4'!I40</f>
        <v>0</v>
      </c>
      <c r="J40" s="240">
        <v>0</v>
      </c>
      <c r="K40" s="152">
        <f t="shared" si="5"/>
        <v>0</v>
      </c>
      <c r="L40" s="177"/>
      <c r="M40" s="175">
        <v>5223</v>
      </c>
      <c r="N40" s="154"/>
      <c r="O40" s="154"/>
      <c r="P40" s="154"/>
      <c r="Q40" s="154"/>
      <c r="R40" s="154"/>
      <c r="S40" s="154"/>
      <c r="T40" s="154"/>
      <c r="U40" s="154"/>
      <c r="V40" s="154"/>
      <c r="W40" s="160"/>
      <c r="X40" s="160"/>
      <c r="Y40" s="160"/>
      <c r="Z40" s="160"/>
      <c r="AA40" s="160">
        <f t="shared" si="1"/>
        <v>0</v>
      </c>
      <c r="AB40" s="219">
        <f t="shared" si="2"/>
        <v>0</v>
      </c>
      <c r="AC40" s="230">
        <f t="shared" si="3"/>
        <v>0</v>
      </c>
    </row>
    <row r="41" spans="2:29">
      <c r="B41" s="175">
        <v>5249</v>
      </c>
      <c r="C41" s="149" t="s">
        <v>121</v>
      </c>
      <c r="F41" s="173">
        <f>'Year 1'!F41</f>
        <v>0</v>
      </c>
      <c r="G41" s="240">
        <f>'Year 2'!G41</f>
        <v>0</v>
      </c>
      <c r="H41" s="240">
        <f>'Year 3'!H41</f>
        <v>0</v>
      </c>
      <c r="I41" s="240">
        <f>'Year 4'!I41</f>
        <v>0</v>
      </c>
      <c r="J41" s="240">
        <v>0</v>
      </c>
      <c r="K41" s="152">
        <f t="shared" si="5"/>
        <v>0</v>
      </c>
      <c r="L41" s="172"/>
      <c r="M41" s="175">
        <v>5249</v>
      </c>
      <c r="N41" s="154"/>
      <c r="O41" s="154"/>
      <c r="P41" s="154"/>
      <c r="Q41" s="154"/>
      <c r="R41" s="154"/>
      <c r="S41" s="154"/>
      <c r="T41" s="154"/>
      <c r="U41" s="154"/>
      <c r="V41" s="154"/>
      <c r="W41" s="160"/>
      <c r="X41" s="160"/>
      <c r="Y41" s="160"/>
      <c r="Z41" s="160"/>
      <c r="AA41" s="160">
        <f t="shared" si="1"/>
        <v>0</v>
      </c>
      <c r="AB41" s="219">
        <f t="shared" si="2"/>
        <v>0</v>
      </c>
      <c r="AC41" s="230">
        <f t="shared" si="3"/>
        <v>0</v>
      </c>
    </row>
    <row r="42" spans="2:29">
      <c r="B42" s="175">
        <v>5269</v>
      </c>
      <c r="C42" s="149" t="s">
        <v>122</v>
      </c>
      <c r="F42" s="173">
        <f>'Year 1'!F42</f>
        <v>0</v>
      </c>
      <c r="G42" s="240">
        <f>'Year 2'!G42</f>
        <v>0</v>
      </c>
      <c r="H42" s="240">
        <f>'Year 3'!H42</f>
        <v>0</v>
      </c>
      <c r="I42" s="240">
        <f>'Year 4'!I42</f>
        <v>0</v>
      </c>
      <c r="J42" s="240">
        <v>0</v>
      </c>
      <c r="K42" s="152">
        <f t="shared" si="5"/>
        <v>0</v>
      </c>
      <c r="L42" s="177"/>
      <c r="M42" s="175">
        <v>5269</v>
      </c>
      <c r="N42" s="154"/>
      <c r="O42" s="154"/>
      <c r="P42" s="154"/>
      <c r="Q42" s="154"/>
      <c r="R42" s="154"/>
      <c r="S42" s="154"/>
      <c r="T42" s="154"/>
      <c r="U42" s="154"/>
      <c r="V42" s="154"/>
      <c r="W42" s="160"/>
      <c r="X42" s="160"/>
      <c r="Y42" s="160"/>
      <c r="Z42" s="160"/>
      <c r="AA42" s="160">
        <f t="shared" si="1"/>
        <v>0</v>
      </c>
      <c r="AB42" s="219">
        <f t="shared" si="2"/>
        <v>0</v>
      </c>
      <c r="AC42" s="230">
        <f t="shared" si="3"/>
        <v>0</v>
      </c>
    </row>
    <row r="43" spans="2:29">
      <c r="B43" s="175">
        <v>5270</v>
      </c>
      <c r="C43" s="149" t="s">
        <v>123</v>
      </c>
      <c r="F43" s="173">
        <f>'Year 1'!F43</f>
        <v>0</v>
      </c>
      <c r="G43" s="240">
        <f>'Year 2'!G43</f>
        <v>0</v>
      </c>
      <c r="H43" s="240">
        <f>'Year 3'!H43</f>
        <v>0</v>
      </c>
      <c r="I43" s="240">
        <f>'Year 4'!I43</f>
        <v>0</v>
      </c>
      <c r="J43" s="240">
        <v>0</v>
      </c>
      <c r="K43" s="152">
        <f t="shared" si="5"/>
        <v>0</v>
      </c>
      <c r="L43" s="172"/>
      <c r="M43" s="175">
        <v>5270</v>
      </c>
      <c r="N43" s="154"/>
      <c r="O43" s="154"/>
      <c r="P43" s="154"/>
      <c r="Q43" s="154"/>
      <c r="R43" s="154"/>
      <c r="S43" s="154"/>
      <c r="T43" s="154"/>
      <c r="U43" s="154"/>
      <c r="V43" s="154"/>
      <c r="W43" s="237"/>
      <c r="X43" s="160"/>
      <c r="Y43" s="160"/>
      <c r="Z43" s="160"/>
      <c r="AA43" s="160">
        <f t="shared" si="1"/>
        <v>0</v>
      </c>
      <c r="AB43" s="219">
        <f t="shared" si="2"/>
        <v>0</v>
      </c>
      <c r="AC43" s="230">
        <f t="shared" si="3"/>
        <v>0</v>
      </c>
    </row>
    <row r="44" spans="2:29">
      <c r="B44" s="175">
        <v>5302</v>
      </c>
      <c r="C44" s="149" t="s">
        <v>124</v>
      </c>
      <c r="E44" s="238"/>
      <c r="F44" s="173">
        <f>'Year 1'!F44</f>
        <v>0</v>
      </c>
      <c r="G44" s="240">
        <f>'Year 2'!G44</f>
        <v>0</v>
      </c>
      <c r="H44" s="240">
        <f>'Year 3'!H44</f>
        <v>0</v>
      </c>
      <c r="I44" s="240">
        <f>'Year 4'!I44</f>
        <v>0</v>
      </c>
      <c r="J44" s="240">
        <v>0</v>
      </c>
      <c r="K44" s="152">
        <f t="shared" si="5"/>
        <v>0</v>
      </c>
      <c r="L44" s="177"/>
      <c r="M44" s="175">
        <v>5302</v>
      </c>
      <c r="N44" s="154"/>
      <c r="O44" s="154"/>
      <c r="P44" s="154"/>
      <c r="Q44" s="154"/>
      <c r="R44" s="154"/>
      <c r="S44" s="154"/>
      <c r="T44" s="154"/>
      <c r="U44" s="154"/>
      <c r="V44" s="154"/>
      <c r="W44" s="160"/>
      <c r="X44" s="160"/>
      <c r="Y44" s="160"/>
      <c r="Z44" s="160"/>
      <c r="AA44" s="160">
        <f t="shared" si="1"/>
        <v>0</v>
      </c>
      <c r="AB44" s="219">
        <f t="shared" si="2"/>
        <v>0</v>
      </c>
      <c r="AC44" s="230">
        <f t="shared" si="3"/>
        <v>0</v>
      </c>
    </row>
    <row r="45" spans="2:29">
      <c r="B45" s="175">
        <v>5307</v>
      </c>
      <c r="C45" s="149" t="s">
        <v>125</v>
      </c>
      <c r="F45" s="173">
        <f>'Year 1'!F45</f>
        <v>0</v>
      </c>
      <c r="G45" s="240">
        <f>'Year 2'!G45</f>
        <v>0</v>
      </c>
      <c r="H45" s="240">
        <f>'Year 3'!H45</f>
        <v>0</v>
      </c>
      <c r="I45" s="240">
        <f>'Year 4'!I45</f>
        <v>0</v>
      </c>
      <c r="J45" s="240">
        <v>0</v>
      </c>
      <c r="K45" s="152">
        <f t="shared" si="5"/>
        <v>0</v>
      </c>
      <c r="L45" s="172"/>
      <c r="M45" s="175">
        <v>5307</v>
      </c>
      <c r="N45" s="154"/>
      <c r="O45" s="154"/>
      <c r="P45" s="154"/>
      <c r="Q45" s="154"/>
      <c r="R45" s="154"/>
      <c r="S45" s="154"/>
      <c r="T45" s="154"/>
      <c r="U45" s="154"/>
      <c r="V45" s="154"/>
      <c r="W45" s="160"/>
      <c r="X45" s="160"/>
      <c r="Y45" s="160"/>
      <c r="Z45" s="160"/>
      <c r="AA45" s="160">
        <f t="shared" si="1"/>
        <v>0</v>
      </c>
      <c r="AB45" s="219">
        <f t="shared" si="2"/>
        <v>0</v>
      </c>
      <c r="AC45" s="230">
        <f t="shared" si="3"/>
        <v>0</v>
      </c>
    </row>
    <row r="46" spans="2:29">
      <c r="B46" s="175">
        <v>5316</v>
      </c>
      <c r="C46" s="239" t="s">
        <v>126</v>
      </c>
      <c r="F46" s="173">
        <f>'Year 1'!F46</f>
        <v>0</v>
      </c>
      <c r="G46" s="240">
        <f>'Year 2'!G46</f>
        <v>0</v>
      </c>
      <c r="H46" s="240">
        <f>'Year 3'!H46</f>
        <v>0</v>
      </c>
      <c r="I46" s="240">
        <f>'Year 4'!I46</f>
        <v>0</v>
      </c>
      <c r="J46" s="240">
        <v>0</v>
      </c>
      <c r="K46" s="152">
        <f t="shared" si="5"/>
        <v>0</v>
      </c>
      <c r="L46" s="172"/>
      <c r="M46" s="175">
        <v>5316</v>
      </c>
      <c r="N46" s="154"/>
      <c r="O46" s="154"/>
      <c r="P46" s="154"/>
      <c r="Q46" s="154"/>
      <c r="R46" s="154"/>
      <c r="S46" s="154"/>
      <c r="T46" s="154"/>
      <c r="U46" s="154"/>
      <c r="V46" s="154"/>
      <c r="W46" s="160"/>
      <c r="X46" s="160"/>
      <c r="Y46" s="160"/>
      <c r="Z46" s="160"/>
      <c r="AA46" s="160">
        <f t="shared" si="1"/>
        <v>0</v>
      </c>
      <c r="AB46" s="219">
        <f t="shared" si="2"/>
        <v>0</v>
      </c>
      <c r="AC46" s="230">
        <f t="shared" si="3"/>
        <v>0</v>
      </c>
    </row>
    <row r="47" spans="2:29">
      <c r="B47" s="175"/>
      <c r="C47" s="239"/>
      <c r="F47" s="173">
        <f>'Year 1'!F47</f>
        <v>0</v>
      </c>
      <c r="G47" s="240">
        <f>'Year 2'!G47</f>
        <v>0</v>
      </c>
      <c r="H47" s="240">
        <f>'Year 3'!H47</f>
        <v>0</v>
      </c>
      <c r="I47" s="240">
        <f>'Year 4'!I47</f>
        <v>0</v>
      </c>
      <c r="J47" s="240">
        <v>0</v>
      </c>
      <c r="K47" s="152">
        <f t="shared" si="5"/>
        <v>0</v>
      </c>
      <c r="L47" s="172"/>
      <c r="M47" s="175"/>
      <c r="N47" s="154"/>
      <c r="O47" s="154"/>
      <c r="P47" s="154"/>
      <c r="Q47" s="154"/>
      <c r="R47" s="154"/>
      <c r="S47" s="154"/>
      <c r="T47" s="154"/>
      <c r="U47" s="154"/>
      <c r="V47" s="154"/>
      <c r="W47" s="160"/>
      <c r="X47" s="160"/>
      <c r="Y47" s="160"/>
      <c r="Z47" s="160"/>
      <c r="AA47" s="160">
        <f t="shared" si="1"/>
        <v>0</v>
      </c>
      <c r="AB47" s="219">
        <f t="shared" si="2"/>
        <v>0</v>
      </c>
      <c r="AC47" s="230">
        <f t="shared" si="3"/>
        <v>0</v>
      </c>
    </row>
    <row r="48" spans="2:29">
      <c r="B48" s="175">
        <v>5332</v>
      </c>
      <c r="C48" s="239" t="s">
        <v>127</v>
      </c>
      <c r="F48" s="173">
        <f>'Year 1'!F48</f>
        <v>0</v>
      </c>
      <c r="G48" s="240">
        <f>'Year 2'!G48</f>
        <v>0</v>
      </c>
      <c r="H48" s="240">
        <f>'Year 3'!H48</f>
        <v>0</v>
      </c>
      <c r="I48" s="240">
        <f>'Year 4'!I48</f>
        <v>0</v>
      </c>
      <c r="J48" s="240">
        <v>0</v>
      </c>
      <c r="K48" s="152">
        <f t="shared" si="5"/>
        <v>0</v>
      </c>
      <c r="L48" s="172"/>
      <c r="M48" s="175">
        <v>5332</v>
      </c>
      <c r="N48" s="154"/>
      <c r="O48" s="154"/>
      <c r="P48" s="154"/>
      <c r="Q48" s="154"/>
      <c r="R48" s="154"/>
      <c r="S48" s="154"/>
      <c r="T48" s="154"/>
      <c r="U48" s="154"/>
      <c r="V48" s="154"/>
      <c r="W48" s="160"/>
      <c r="X48" s="160"/>
      <c r="Y48" s="160"/>
      <c r="Z48" s="160"/>
      <c r="AA48" s="160">
        <f t="shared" si="1"/>
        <v>0</v>
      </c>
      <c r="AB48" s="219">
        <f t="shared" si="2"/>
        <v>0</v>
      </c>
      <c r="AC48" s="230">
        <f t="shared" si="3"/>
        <v>0</v>
      </c>
    </row>
    <row r="49" spans="2:29">
      <c r="B49" s="175">
        <v>5333</v>
      </c>
      <c r="C49" s="149" t="s">
        <v>114</v>
      </c>
      <c r="F49" s="173">
        <f>'Year 1'!F49</f>
        <v>0</v>
      </c>
      <c r="G49" s="240">
        <f>'Year 2'!G49</f>
        <v>0</v>
      </c>
      <c r="H49" s="240">
        <f>'Year 3'!H49</f>
        <v>0</v>
      </c>
      <c r="I49" s="240">
        <f>'Year 4'!I49</f>
        <v>0</v>
      </c>
      <c r="J49" s="240">
        <v>0</v>
      </c>
      <c r="K49" s="152">
        <f t="shared" si="5"/>
        <v>0</v>
      </c>
      <c r="L49" s="172"/>
      <c r="M49" s="175">
        <v>5333</v>
      </c>
      <c r="N49" s="154"/>
      <c r="O49" s="154"/>
      <c r="P49" s="154"/>
      <c r="Q49" s="154"/>
      <c r="R49" s="154"/>
      <c r="S49" s="154"/>
      <c r="T49" s="154"/>
      <c r="U49" s="154"/>
      <c r="V49" s="154"/>
      <c r="W49" s="160"/>
      <c r="X49" s="160"/>
      <c r="Y49" s="160"/>
      <c r="Z49" s="160"/>
      <c r="AA49" s="160">
        <f t="shared" si="1"/>
        <v>0</v>
      </c>
      <c r="AB49" s="219">
        <f t="shared" si="2"/>
        <v>0</v>
      </c>
      <c r="AC49" s="230">
        <f t="shared" si="3"/>
        <v>0</v>
      </c>
    </row>
    <row r="50" spans="2:29">
      <c r="B50" s="175"/>
      <c r="F50" s="173">
        <f>'Year 1'!F50</f>
        <v>0</v>
      </c>
      <c r="G50" s="240">
        <f>'Year 2'!G50</f>
        <v>0</v>
      </c>
      <c r="H50" s="240">
        <f>'Year 3'!H50</f>
        <v>0</v>
      </c>
      <c r="I50" s="240">
        <f>'Year 4'!I50</f>
        <v>0</v>
      </c>
      <c r="J50" s="240">
        <v>0</v>
      </c>
      <c r="K50" s="152">
        <f t="shared" si="5"/>
        <v>0</v>
      </c>
      <c r="L50" s="172"/>
      <c r="M50" s="175"/>
      <c r="N50" s="154"/>
      <c r="O50" s="154"/>
      <c r="P50" s="154"/>
      <c r="Q50" s="154"/>
      <c r="R50" s="154"/>
      <c r="S50" s="154"/>
      <c r="T50" s="154"/>
      <c r="U50" s="154"/>
      <c r="V50" s="154"/>
      <c r="W50" s="160"/>
      <c r="X50" s="160"/>
      <c r="Y50" s="160"/>
      <c r="Z50" s="160"/>
      <c r="AA50" s="160">
        <f t="shared" si="1"/>
        <v>0</v>
      </c>
      <c r="AB50" s="219">
        <f t="shared" si="2"/>
        <v>0</v>
      </c>
      <c r="AC50" s="230">
        <f t="shared" si="3"/>
        <v>0</v>
      </c>
    </row>
    <row r="51" spans="2:29">
      <c r="B51" s="175">
        <v>5339</v>
      </c>
      <c r="C51" s="239" t="s">
        <v>138</v>
      </c>
      <c r="F51" s="173">
        <f>'Year 1'!F51</f>
        <v>0</v>
      </c>
      <c r="G51" s="240">
        <f>'Year 2'!G51</f>
        <v>0</v>
      </c>
      <c r="H51" s="240">
        <f>'Year 3'!H51</f>
        <v>0</v>
      </c>
      <c r="I51" s="240">
        <f>'Year 4'!I51</f>
        <v>0</v>
      </c>
      <c r="J51" s="240">
        <v>0</v>
      </c>
      <c r="K51" s="152">
        <f t="shared" si="5"/>
        <v>0</v>
      </c>
      <c r="L51" s="172"/>
      <c r="M51" s="175">
        <v>5339</v>
      </c>
      <c r="N51" s="154"/>
      <c r="O51" s="154"/>
      <c r="P51" s="154"/>
      <c r="Q51" s="154"/>
      <c r="R51" s="154"/>
      <c r="S51" s="154"/>
      <c r="T51" s="154"/>
      <c r="U51" s="154"/>
      <c r="V51" s="154"/>
      <c r="W51" s="160"/>
      <c r="X51" s="160"/>
      <c r="Y51" s="160"/>
      <c r="Z51" s="160"/>
      <c r="AA51" s="160">
        <f t="shared" si="1"/>
        <v>0</v>
      </c>
      <c r="AB51" s="219">
        <f t="shared" si="2"/>
        <v>0</v>
      </c>
      <c r="AC51" s="230">
        <f t="shared" si="3"/>
        <v>0</v>
      </c>
    </row>
    <row r="52" spans="2:29">
      <c r="B52" s="175">
        <v>5339</v>
      </c>
      <c r="C52" s="149" t="s">
        <v>139</v>
      </c>
      <c r="F52" s="173">
        <f>'Year 1'!F52</f>
        <v>0</v>
      </c>
      <c r="G52" s="240">
        <f>'Year 2'!G52</f>
        <v>0</v>
      </c>
      <c r="H52" s="240">
        <f>'Year 3'!H52</f>
        <v>0</v>
      </c>
      <c r="I52" s="240">
        <f>'Year 4'!I52</f>
        <v>0</v>
      </c>
      <c r="J52" s="240">
        <v>0</v>
      </c>
      <c r="K52" s="152">
        <f t="shared" si="5"/>
        <v>0</v>
      </c>
      <c r="L52" s="172"/>
      <c r="M52" s="175">
        <v>5339</v>
      </c>
      <c r="N52" s="154"/>
      <c r="O52" s="154"/>
      <c r="P52" s="154"/>
      <c r="Q52" s="154"/>
      <c r="R52" s="154"/>
      <c r="S52" s="154"/>
      <c r="T52" s="154"/>
      <c r="U52" s="154"/>
      <c r="V52" s="154"/>
      <c r="W52" s="160"/>
      <c r="X52" s="160"/>
      <c r="Y52" s="160"/>
      <c r="Z52" s="160"/>
      <c r="AA52" s="160">
        <f t="shared" si="1"/>
        <v>0</v>
      </c>
      <c r="AB52" s="219">
        <f t="shared" si="2"/>
        <v>0</v>
      </c>
      <c r="AC52" s="230">
        <f t="shared" si="3"/>
        <v>0</v>
      </c>
    </row>
    <row r="53" spans="2:29">
      <c r="B53" s="175">
        <v>5340</v>
      </c>
      <c r="C53" s="239" t="s">
        <v>128</v>
      </c>
      <c r="F53" s="173">
        <f>'Year 1'!F53</f>
        <v>0</v>
      </c>
      <c r="G53" s="240">
        <f>'Year 2'!G53</f>
        <v>0</v>
      </c>
      <c r="H53" s="240">
        <f>'Year 3'!H53</f>
        <v>0</v>
      </c>
      <c r="I53" s="240">
        <f>'Year 4'!I53</f>
        <v>0</v>
      </c>
      <c r="J53" s="240">
        <v>0</v>
      </c>
      <c r="K53" s="152">
        <f t="shared" si="5"/>
        <v>0</v>
      </c>
      <c r="L53" s="172"/>
      <c r="M53" s="175">
        <v>5340</v>
      </c>
      <c r="N53" s="154"/>
      <c r="O53" s="154"/>
      <c r="P53" s="154"/>
      <c r="Q53" s="154"/>
      <c r="R53" s="154"/>
      <c r="S53" s="154"/>
      <c r="T53" s="154"/>
      <c r="U53" s="154"/>
      <c r="V53" s="154"/>
      <c r="W53" s="160"/>
      <c r="X53" s="160"/>
      <c r="Y53" s="160"/>
      <c r="Z53" s="160"/>
      <c r="AA53" s="160">
        <f t="shared" si="1"/>
        <v>0</v>
      </c>
      <c r="AB53" s="219">
        <f t="shared" si="2"/>
        <v>0</v>
      </c>
      <c r="AC53" s="230">
        <f t="shared" si="3"/>
        <v>0</v>
      </c>
    </row>
    <row r="54" spans="2:29">
      <c r="B54" s="175">
        <v>5340</v>
      </c>
      <c r="C54" s="149" t="s">
        <v>129</v>
      </c>
      <c r="D54" s="176"/>
      <c r="E54" s="176"/>
      <c r="F54" s="173">
        <f>'Year 1'!F54</f>
        <v>0</v>
      </c>
      <c r="G54" s="240">
        <f>'Year 2'!G54</f>
        <v>0</v>
      </c>
      <c r="H54" s="240">
        <f>'Year 3'!H54</f>
        <v>0</v>
      </c>
      <c r="I54" s="240">
        <f>'Year 4'!I54</f>
        <v>0</v>
      </c>
      <c r="J54" s="240">
        <v>0</v>
      </c>
      <c r="K54" s="152">
        <f t="shared" si="5"/>
        <v>0</v>
      </c>
      <c r="L54" s="172"/>
      <c r="M54" s="175">
        <v>5340</v>
      </c>
      <c r="N54" s="154"/>
      <c r="O54" s="154"/>
      <c r="P54" s="154"/>
      <c r="Q54" s="154"/>
      <c r="R54" s="154"/>
      <c r="S54" s="154"/>
      <c r="T54" s="154"/>
      <c r="U54" s="154"/>
      <c r="V54" s="154"/>
      <c r="W54" s="160"/>
      <c r="X54" s="160"/>
      <c r="Y54" s="160"/>
      <c r="Z54" s="160"/>
      <c r="AA54" s="160">
        <f t="shared" si="1"/>
        <v>0</v>
      </c>
      <c r="AB54" s="219">
        <f t="shared" si="2"/>
        <v>0</v>
      </c>
      <c r="AC54" s="230">
        <f t="shared" si="3"/>
        <v>0</v>
      </c>
    </row>
    <row r="55" spans="2:29">
      <c r="B55" s="175">
        <v>5340</v>
      </c>
      <c r="C55" s="149" t="s">
        <v>83</v>
      </c>
      <c r="E55" s="176"/>
      <c r="F55" s="173">
        <f>'Year 1'!F55</f>
        <v>0</v>
      </c>
      <c r="G55" s="240">
        <f>'Year 2'!G55</f>
        <v>0</v>
      </c>
      <c r="H55" s="240">
        <f>'Year 3'!H55</f>
        <v>0</v>
      </c>
      <c r="I55" s="240">
        <f>'Year 4'!I55</f>
        <v>0</v>
      </c>
      <c r="J55" s="240">
        <v>0</v>
      </c>
      <c r="K55" s="152">
        <f t="shared" si="5"/>
        <v>0</v>
      </c>
      <c r="L55" s="172"/>
      <c r="M55" s="175">
        <v>5340</v>
      </c>
      <c r="N55" s="154"/>
      <c r="O55" s="154"/>
      <c r="P55" s="154"/>
      <c r="Q55" s="154"/>
      <c r="R55" s="154"/>
      <c r="S55" s="154"/>
      <c r="T55" s="154"/>
      <c r="U55" s="154"/>
      <c r="V55" s="154"/>
      <c r="W55" s="160"/>
      <c r="X55" s="160"/>
      <c r="Y55" s="160"/>
      <c r="Z55" s="160"/>
      <c r="AA55" s="160">
        <f t="shared" si="1"/>
        <v>0</v>
      </c>
      <c r="AB55" s="219">
        <f t="shared" si="2"/>
        <v>0</v>
      </c>
      <c r="AC55" s="230">
        <f t="shared" si="3"/>
        <v>0</v>
      </c>
    </row>
    <row r="56" spans="2:29">
      <c r="B56" s="175">
        <v>5339</v>
      </c>
      <c r="C56" s="149" t="s">
        <v>130</v>
      </c>
      <c r="F56" s="173">
        <f>'Year 1'!F56</f>
        <v>0</v>
      </c>
      <c r="G56" s="240">
        <f>'Year 2'!G56</f>
        <v>0</v>
      </c>
      <c r="H56" s="240">
        <f>'Year 3'!H56</f>
        <v>0</v>
      </c>
      <c r="I56" s="240">
        <f>'Year 4'!I56</f>
        <v>0</v>
      </c>
      <c r="J56" s="240">
        <v>0</v>
      </c>
      <c r="K56" s="152">
        <f t="shared" si="5"/>
        <v>0</v>
      </c>
      <c r="L56" s="172"/>
      <c r="M56" s="175">
        <v>5339</v>
      </c>
      <c r="N56" s="154"/>
      <c r="O56" s="154"/>
      <c r="P56" s="154"/>
      <c r="Q56" s="154"/>
      <c r="R56" s="154"/>
      <c r="S56" s="154"/>
      <c r="T56" s="154"/>
      <c r="U56" s="154"/>
      <c r="V56" s="154"/>
      <c r="W56" s="237"/>
      <c r="X56" s="160"/>
      <c r="Y56" s="160"/>
      <c r="Z56" s="160"/>
      <c r="AA56" s="160">
        <f t="shared" si="1"/>
        <v>0</v>
      </c>
      <c r="AB56" s="219">
        <f t="shared" si="2"/>
        <v>0</v>
      </c>
      <c r="AC56" s="230">
        <f t="shared" si="3"/>
        <v>0</v>
      </c>
    </row>
    <row r="57" spans="2:29">
      <c r="B57" s="174"/>
      <c r="F57" s="173">
        <f>'Year 1'!F57</f>
        <v>0</v>
      </c>
      <c r="G57" s="152">
        <f>'Year 2'!G57</f>
        <v>0</v>
      </c>
      <c r="H57" s="152">
        <f>'Year 3'!H57</f>
        <v>0</v>
      </c>
      <c r="I57" s="152">
        <f>'Year 4'!I57</f>
        <v>0</v>
      </c>
      <c r="J57" s="152"/>
      <c r="K57" s="152">
        <f t="shared" si="5"/>
        <v>0</v>
      </c>
      <c r="L57" s="172"/>
      <c r="M57" s="154">
        <f>B57</f>
        <v>0</v>
      </c>
      <c r="N57" s="154"/>
      <c r="O57" s="154"/>
      <c r="P57" s="154"/>
      <c r="Q57" s="154"/>
      <c r="R57" s="154"/>
      <c r="S57" s="154"/>
      <c r="T57" s="154"/>
      <c r="U57" s="154"/>
      <c r="V57" s="154"/>
      <c r="W57" s="160"/>
      <c r="X57" s="160"/>
      <c r="Y57" s="160"/>
      <c r="Z57" s="160"/>
      <c r="AA57" s="160">
        <f t="shared" si="1"/>
        <v>0</v>
      </c>
      <c r="AB57" s="219">
        <f t="shared" si="2"/>
        <v>0</v>
      </c>
      <c r="AC57" s="230">
        <f t="shared" si="3"/>
        <v>0</v>
      </c>
    </row>
    <row r="58" spans="2:29">
      <c r="B58" s="154"/>
      <c r="C58" s="171" t="s">
        <v>82</v>
      </c>
      <c r="D58" s="171"/>
      <c r="E58" s="170"/>
      <c r="F58" s="169">
        <f>'Year 1'!F58</f>
        <v>0</v>
      </c>
      <c r="G58" s="168">
        <f>'Year 2'!G58</f>
        <v>0</v>
      </c>
      <c r="H58" s="168">
        <f>'Year 3'!H58</f>
        <v>0</v>
      </c>
      <c r="I58" s="168">
        <f>'Year 4'!I58</f>
        <v>0</v>
      </c>
      <c r="J58" s="168">
        <f>SUM(J32:J57)</f>
        <v>0</v>
      </c>
      <c r="K58" s="168">
        <f>SUM(K32:K57)</f>
        <v>0</v>
      </c>
      <c r="L58" s="167"/>
      <c r="M58" s="154"/>
      <c r="N58" s="166">
        <f>SUM(N32:N57)</f>
        <v>0</v>
      </c>
      <c r="O58" s="166">
        <f t="shared" ref="O58:Z58" si="6">SUM(O32:O57)</f>
        <v>0</v>
      </c>
      <c r="P58" s="166">
        <f t="shared" si="6"/>
        <v>0</v>
      </c>
      <c r="Q58" s="166">
        <f t="shared" si="6"/>
        <v>0</v>
      </c>
      <c r="R58" s="166">
        <f t="shared" si="6"/>
        <v>0</v>
      </c>
      <c r="S58" s="166">
        <f t="shared" si="6"/>
        <v>0</v>
      </c>
      <c r="T58" s="166">
        <f t="shared" si="6"/>
        <v>0</v>
      </c>
      <c r="U58" s="166">
        <f t="shared" si="6"/>
        <v>0</v>
      </c>
      <c r="V58" s="166">
        <f t="shared" si="6"/>
        <v>0</v>
      </c>
      <c r="W58" s="166">
        <f t="shared" si="6"/>
        <v>0</v>
      </c>
      <c r="X58" s="166">
        <f t="shared" si="6"/>
        <v>0</v>
      </c>
      <c r="Y58" s="166">
        <f t="shared" si="6"/>
        <v>0</v>
      </c>
      <c r="Z58" s="166">
        <f t="shared" si="6"/>
        <v>0</v>
      </c>
      <c r="AA58" s="166">
        <f>SUM(AA32:AA57)</f>
        <v>0</v>
      </c>
      <c r="AB58" s="220">
        <f t="shared" si="2"/>
        <v>0</v>
      </c>
      <c r="AC58" s="231">
        <f t="shared" si="3"/>
        <v>0</v>
      </c>
    </row>
    <row r="59" spans="2:29">
      <c r="B59" s="154">
        <v>5282</v>
      </c>
      <c r="C59" s="165" t="s">
        <v>81</v>
      </c>
      <c r="D59" s="255">
        <v>0.625</v>
      </c>
      <c r="E59" s="164"/>
      <c r="F59" s="163">
        <f>'Year 1'!F59</f>
        <v>0</v>
      </c>
      <c r="G59" s="162">
        <f>'Year 2'!G59</f>
        <v>0</v>
      </c>
      <c r="H59" s="162">
        <f>'Year 3'!H59</f>
        <v>0</v>
      </c>
      <c r="I59" s="162">
        <f>'Year 4'!I59</f>
        <v>0</v>
      </c>
      <c r="J59" s="162">
        <f>J58*D59</f>
        <v>0</v>
      </c>
      <c r="K59" s="162">
        <f>SUM(F59:J59)</f>
        <v>0</v>
      </c>
      <c r="L59" s="161"/>
      <c r="M59" s="154">
        <v>5282</v>
      </c>
      <c r="N59" s="160">
        <f>N58*D59</f>
        <v>0</v>
      </c>
      <c r="O59" s="160">
        <f t="shared" ref="O59:Z59" si="7">O58*E59</f>
        <v>0</v>
      </c>
      <c r="P59" s="160">
        <f t="shared" si="7"/>
        <v>0</v>
      </c>
      <c r="Q59" s="160">
        <f t="shared" si="7"/>
        <v>0</v>
      </c>
      <c r="R59" s="160">
        <f t="shared" si="7"/>
        <v>0</v>
      </c>
      <c r="S59" s="160">
        <f t="shared" si="7"/>
        <v>0</v>
      </c>
      <c r="T59" s="160">
        <f t="shared" si="7"/>
        <v>0</v>
      </c>
      <c r="U59" s="160">
        <f t="shared" si="7"/>
        <v>0</v>
      </c>
      <c r="V59" s="160">
        <f t="shared" si="7"/>
        <v>0</v>
      </c>
      <c r="W59" s="160">
        <f t="shared" si="7"/>
        <v>0</v>
      </c>
      <c r="X59" s="160">
        <f t="shared" si="7"/>
        <v>0</v>
      </c>
      <c r="Y59" s="160">
        <f t="shared" si="7"/>
        <v>0</v>
      </c>
      <c r="Z59" s="160">
        <f t="shared" si="7"/>
        <v>0</v>
      </c>
      <c r="AA59" s="160">
        <f>SUM(W59:Z59)</f>
        <v>0</v>
      </c>
      <c r="AB59" s="221">
        <f t="shared" si="2"/>
        <v>0</v>
      </c>
      <c r="AC59" s="230">
        <f t="shared" si="3"/>
        <v>0</v>
      </c>
    </row>
    <row r="60" spans="2:29" ht="13.5" thickBot="1">
      <c r="B60" s="154"/>
      <c r="C60" s="159" t="s">
        <v>80</v>
      </c>
      <c r="D60" s="158"/>
      <c r="E60" s="158"/>
      <c r="F60" s="157">
        <f>'Year 1'!F60</f>
        <v>0</v>
      </c>
      <c r="G60" s="156">
        <f>'Year 2'!G60</f>
        <v>0</v>
      </c>
      <c r="H60" s="156">
        <f>'Year 3'!H60</f>
        <v>0</v>
      </c>
      <c r="I60" s="156">
        <f>'Year 4'!I60</f>
        <v>0</v>
      </c>
      <c r="J60" s="156">
        <f>SUM(J58:J59)</f>
        <v>0</v>
      </c>
      <c r="K60" s="156">
        <f>SUM(K58:K59)</f>
        <v>0</v>
      </c>
      <c r="L60" s="155"/>
      <c r="M60" s="154"/>
      <c r="N60" s="153">
        <f>SUM(N58:N59)</f>
        <v>0</v>
      </c>
      <c r="O60" s="153">
        <f t="shared" ref="O60:AA60" si="8">SUM(O58:O59)</f>
        <v>0</v>
      </c>
      <c r="P60" s="153">
        <f t="shared" si="8"/>
        <v>0</v>
      </c>
      <c r="Q60" s="153">
        <f t="shared" si="8"/>
        <v>0</v>
      </c>
      <c r="R60" s="153">
        <f t="shared" si="8"/>
        <v>0</v>
      </c>
      <c r="S60" s="153">
        <f t="shared" si="8"/>
        <v>0</v>
      </c>
      <c r="T60" s="153">
        <f t="shared" si="8"/>
        <v>0</v>
      </c>
      <c r="U60" s="153">
        <f t="shared" si="8"/>
        <v>0</v>
      </c>
      <c r="V60" s="153">
        <f t="shared" si="8"/>
        <v>0</v>
      </c>
      <c r="W60" s="153">
        <f t="shared" si="8"/>
        <v>0</v>
      </c>
      <c r="X60" s="153">
        <f t="shared" si="8"/>
        <v>0</v>
      </c>
      <c r="Y60" s="153">
        <f t="shared" si="8"/>
        <v>0</v>
      </c>
      <c r="Z60" s="153">
        <f t="shared" si="8"/>
        <v>0</v>
      </c>
      <c r="AA60" s="153">
        <f t="shared" si="8"/>
        <v>0</v>
      </c>
      <c r="AB60" s="222">
        <f t="shared" si="2"/>
        <v>0</v>
      </c>
      <c r="AC60" s="232">
        <f t="shared" si="3"/>
        <v>0</v>
      </c>
    </row>
    <row r="61" spans="2:29" ht="13.5" thickTop="1">
      <c r="B61" s="150"/>
      <c r="E61" s="152"/>
      <c r="F61" s="152"/>
      <c r="K61" s="152"/>
      <c r="M61" s="150"/>
      <c r="N61" s="229">
        <f t="shared" ref="N61:V61" si="9">N58-N49</f>
        <v>0</v>
      </c>
      <c r="O61" s="229">
        <f t="shared" si="9"/>
        <v>0</v>
      </c>
      <c r="P61" s="229">
        <f t="shared" si="9"/>
        <v>0</v>
      </c>
      <c r="Q61" s="229">
        <f t="shared" si="9"/>
        <v>0</v>
      </c>
      <c r="R61" s="229">
        <f t="shared" si="9"/>
        <v>0</v>
      </c>
      <c r="S61" s="229">
        <f t="shared" si="9"/>
        <v>0</v>
      </c>
      <c r="T61" s="229">
        <f t="shared" si="9"/>
        <v>0</v>
      </c>
      <c r="U61" s="229">
        <f t="shared" si="9"/>
        <v>0</v>
      </c>
      <c r="V61" s="229">
        <f t="shared" si="9"/>
        <v>0</v>
      </c>
      <c r="W61" s="229">
        <f>W58-W49</f>
        <v>0</v>
      </c>
      <c r="X61" s="229">
        <f t="shared" ref="X61:AB61" si="10">X58-X49</f>
        <v>0</v>
      </c>
      <c r="Y61" s="229">
        <f t="shared" si="10"/>
        <v>0</v>
      </c>
      <c r="Z61" s="229">
        <f t="shared" si="10"/>
        <v>0</v>
      </c>
      <c r="AA61" s="228" t="s">
        <v>108</v>
      </c>
      <c r="AB61" s="229">
        <f t="shared" si="10"/>
        <v>0</v>
      </c>
    </row>
    <row r="62" spans="2:29">
      <c r="B62" s="150"/>
      <c r="M62" s="150"/>
      <c r="N62" s="150"/>
      <c r="O62" s="150"/>
      <c r="P62" s="150"/>
      <c r="Q62" s="150"/>
      <c r="R62" s="150"/>
      <c r="S62" s="150"/>
      <c r="T62" s="150"/>
      <c r="U62" s="150"/>
      <c r="V62" s="150"/>
    </row>
    <row r="63" spans="2:29">
      <c r="B63" s="150"/>
      <c r="M63" s="150"/>
      <c r="N63" s="150"/>
      <c r="O63" s="150"/>
      <c r="P63" s="150"/>
      <c r="Q63" s="150"/>
      <c r="R63" s="150"/>
      <c r="S63" s="150"/>
      <c r="T63" s="150"/>
      <c r="U63" s="150"/>
      <c r="V63" s="150"/>
    </row>
    <row r="64" spans="2:29">
      <c r="B64" s="150"/>
      <c r="M64" s="150"/>
      <c r="N64" s="150"/>
      <c r="O64" s="150"/>
      <c r="P64" s="150"/>
      <c r="Q64" s="150"/>
      <c r="R64" s="150"/>
      <c r="S64" s="150"/>
      <c r="T64" s="150"/>
      <c r="U64" s="150"/>
      <c r="V64" s="150"/>
    </row>
    <row r="65" spans="2:22">
      <c r="B65" s="150"/>
      <c r="C65" s="151"/>
      <c r="D65" s="151"/>
      <c r="E65" s="151"/>
      <c r="F65" s="151"/>
      <c r="G65" s="151"/>
      <c r="H65" s="151"/>
      <c r="I65" s="151"/>
      <c r="J65" s="151"/>
      <c r="K65" s="151"/>
      <c r="M65" s="150"/>
      <c r="N65" s="150"/>
      <c r="O65" s="150"/>
      <c r="P65" s="150"/>
      <c r="Q65" s="150"/>
      <c r="R65" s="150"/>
      <c r="S65" s="150"/>
      <c r="T65" s="150"/>
      <c r="U65" s="150"/>
      <c r="V65" s="150"/>
    </row>
    <row r="66" spans="2:22">
      <c r="M66" s="150"/>
      <c r="N66" s="150"/>
      <c r="O66" s="150"/>
      <c r="P66" s="150"/>
      <c r="Q66" s="150"/>
      <c r="R66" s="150"/>
      <c r="S66" s="150"/>
      <c r="T66" s="150"/>
      <c r="U66" s="150"/>
      <c r="V66" s="150"/>
    </row>
    <row r="67" spans="2:22">
      <c r="M67" s="150"/>
      <c r="N67" s="150"/>
      <c r="O67" s="150"/>
      <c r="P67" s="150"/>
      <c r="Q67" s="150"/>
      <c r="R67" s="150"/>
      <c r="S67" s="150"/>
      <c r="T67" s="150"/>
      <c r="U67" s="150"/>
      <c r="V67" s="150"/>
    </row>
    <row r="68" spans="2:22">
      <c r="M68" s="150"/>
      <c r="N68" s="150"/>
      <c r="O68" s="150"/>
      <c r="P68" s="150"/>
      <c r="Q68" s="150"/>
      <c r="R68" s="150"/>
      <c r="S68" s="150"/>
      <c r="T68" s="150"/>
      <c r="U68" s="150"/>
      <c r="V68" s="150"/>
    </row>
  </sheetData>
  <protectedRanges>
    <protectedRange sqref="C40:C57" name="Range1_1"/>
  </protectedRanges>
  <mergeCells count="12">
    <mergeCell ref="A9:B9"/>
    <mergeCell ref="A10:B10"/>
    <mergeCell ref="A11:B11"/>
    <mergeCell ref="A12:B12"/>
    <mergeCell ref="A13:B13"/>
    <mergeCell ref="A14:B14"/>
    <mergeCell ref="A2:B2"/>
    <mergeCell ref="A3:B3"/>
    <mergeCell ref="A4:B4"/>
    <mergeCell ref="A5:B5"/>
    <mergeCell ref="A6:B6"/>
    <mergeCell ref="A7:B7"/>
  </mergeCells>
  <pageMargins left="0" right="0" top="0" bottom="0" header="0" footer="0"/>
  <pageSetup paperSize="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Cumulative</vt:lpstr>
      <vt:lpstr>All Years</vt:lpstr>
      <vt:lpstr>Year 1</vt:lpstr>
      <vt:lpstr>Year 2</vt:lpstr>
      <vt:lpstr>Year 3</vt:lpstr>
      <vt:lpstr>Year 4</vt:lpstr>
      <vt:lpstr>Year 5</vt:lpstr>
      <vt:lpstr>Cumulative!FullEB</vt:lpstr>
      <vt:lpstr>Cumulative!NIHCap</vt:lpstr>
      <vt:lpstr>Cumulative!PartEB</vt:lpstr>
      <vt:lpstr>'All Years'!Print_Area</vt:lpstr>
      <vt:lpstr>Cumulative!Print_Area</vt:lpstr>
      <vt:lpstr>'Year 1'!Print_Area</vt:lpstr>
      <vt:lpstr>'Year 2'!Print_Area</vt:lpstr>
      <vt:lpstr>'Year 3'!Print_Area</vt:lpstr>
      <vt:lpstr>'Year 4'!Print_Area</vt:lpstr>
      <vt:lpstr>'Year 5'!Print_Area</vt:lpstr>
      <vt:lpstr>'Year 1'!Print_Titles</vt:lpstr>
      <vt:lpstr>'Year 2'!Print_Titles</vt:lpstr>
      <vt:lpstr>'Year 3'!Print_Titles</vt:lpstr>
      <vt:lpstr>'Year 4'!Print_Titles</vt:lpstr>
      <vt:lpstr>'Year 5'!Print_Titles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Kennedy-Smith</dc:creator>
  <cp:lastModifiedBy>Administrator</cp:lastModifiedBy>
  <cp:lastPrinted>2017-08-30T16:35:15Z</cp:lastPrinted>
  <dcterms:created xsi:type="dcterms:W3CDTF">2004-12-13T15:17:06Z</dcterms:created>
  <dcterms:modified xsi:type="dcterms:W3CDTF">2023-03-16T16:54:44Z</dcterms:modified>
</cp:coreProperties>
</file>